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amik.bukvic\Desktop\Namik\Svjetlana\Povlačenja\WEB 2022\"/>
    </mc:Choice>
  </mc:AlternateContent>
  <bookViews>
    <workbookView xWindow="0" yWindow="0" windowWidth="23595" windowHeight="10320" activeTab="5"/>
  </bookViews>
  <sheets>
    <sheet name="WB" sheetId="1" r:id="rId1"/>
    <sheet name="EIB " sheetId="2" r:id="rId2"/>
    <sheet name="EBRD" sheetId="6" r:id="rId3"/>
    <sheet name="CEB" sheetId="7" r:id="rId4"/>
    <sheet name="IFAD" sheetId="8" r:id="rId5"/>
    <sheet name="OPEC" sheetId="9" r:id="rId6"/>
    <sheet name="KfW" sheetId="10" r:id="rId7"/>
    <sheet name="SFD" sheetId="11" r:id="rId8"/>
    <sheet name="KFAD" sheetId="12" r:id="rId9"/>
    <sheet name="JICA" sheetId="13" r:id="rId10"/>
    <sheet name="EU MA pomoć" sheetId="14" r:id="rId11"/>
  </sheets>
  <definedNames>
    <definedName name="_xlnm.Print_Area" localSheetId="3">CEB!$A$1:$M$16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2" l="1"/>
  <c r="J21" i="2"/>
  <c r="L20" i="2"/>
  <c r="J20" i="2"/>
  <c r="K20" i="2" s="1"/>
  <c r="K29" i="6" l="1"/>
  <c r="K30" i="6"/>
  <c r="K31" i="6"/>
  <c r="K28" i="6"/>
  <c r="K27" i="6"/>
  <c r="K26" i="6"/>
  <c r="K21" i="6" l="1"/>
  <c r="K20" i="6"/>
  <c r="K16" i="2" l="1"/>
  <c r="K17" i="2"/>
  <c r="L9" i="14" l="1"/>
  <c r="J9" i="14"/>
  <c r="I9" i="14"/>
  <c r="K9" i="14"/>
  <c r="K8" i="14"/>
  <c r="K7" i="14"/>
  <c r="K6" i="14"/>
  <c r="K5" i="13"/>
  <c r="K5" i="12"/>
  <c r="K14" i="11"/>
  <c r="L10" i="11"/>
  <c r="J10" i="11"/>
  <c r="K6" i="11"/>
  <c r="I10" i="11"/>
  <c r="K13" i="11"/>
  <c r="K10" i="11"/>
  <c r="K8" i="11"/>
  <c r="K5" i="11"/>
  <c r="I10" i="10"/>
  <c r="K10" i="10" s="1"/>
  <c r="K11" i="10"/>
  <c r="K12" i="10"/>
  <c r="K13" i="10"/>
  <c r="K14" i="10"/>
  <c r="K9" i="10"/>
  <c r="K7" i="10"/>
  <c r="K6" i="10"/>
  <c r="K5" i="10"/>
  <c r="K5" i="9"/>
  <c r="K8" i="9"/>
  <c r="K7" i="9"/>
  <c r="L12" i="8"/>
  <c r="L8" i="8"/>
  <c r="J12" i="8"/>
  <c r="J8" i="8"/>
  <c r="I12" i="8"/>
  <c r="I8" i="8"/>
  <c r="K8" i="8" s="1"/>
  <c r="K6" i="8"/>
  <c r="K7" i="8"/>
  <c r="K10" i="8"/>
  <c r="K11" i="8"/>
  <c r="K12" i="8"/>
  <c r="L27" i="1"/>
  <c r="J27" i="1"/>
  <c r="I27" i="1"/>
  <c r="K26" i="1"/>
  <c r="K25" i="1"/>
  <c r="K12" i="7"/>
  <c r="K13" i="7"/>
  <c r="K14" i="7"/>
  <c r="K15" i="7"/>
  <c r="L9" i="7"/>
  <c r="J9" i="7"/>
  <c r="K7" i="7"/>
  <c r="I9" i="7"/>
  <c r="K16" i="7"/>
  <c r="K10" i="7"/>
  <c r="K9" i="7"/>
  <c r="K8" i="7"/>
  <c r="K6" i="7"/>
  <c r="K23" i="6"/>
  <c r="L19" i="6"/>
  <c r="J19" i="6"/>
  <c r="I19" i="6"/>
  <c r="K6" i="6"/>
  <c r="K5" i="6"/>
  <c r="K7" i="6"/>
  <c r="K8" i="6"/>
  <c r="K9" i="6"/>
  <c r="K10" i="6"/>
  <c r="K11" i="6"/>
  <c r="K12" i="6"/>
  <c r="K13" i="6"/>
  <c r="K14" i="6"/>
  <c r="K15" i="6"/>
  <c r="K17" i="6"/>
  <c r="K18" i="6"/>
  <c r="K25" i="6"/>
  <c r="K23" i="2"/>
  <c r="K24" i="2"/>
  <c r="K25" i="2"/>
  <c r="K19" i="2"/>
  <c r="K6" i="2"/>
  <c r="K7" i="2"/>
  <c r="K8" i="2"/>
  <c r="K9" i="2"/>
  <c r="K10" i="2"/>
  <c r="K11" i="2"/>
  <c r="K12" i="2"/>
  <c r="K13" i="2"/>
  <c r="K14" i="2"/>
  <c r="K15" i="2"/>
  <c r="K5" i="2"/>
  <c r="K27" i="1" l="1"/>
  <c r="K19" i="6"/>
  <c r="K11" i="11"/>
  <c r="K9" i="11"/>
  <c r="L23" i="1"/>
  <c r="L18" i="1"/>
  <c r="L14" i="1"/>
  <c r="L10" i="1"/>
  <c r="J23" i="1"/>
  <c r="J18" i="1"/>
  <c r="J14" i="1"/>
  <c r="J10" i="1"/>
  <c r="K5" i="1"/>
  <c r="K6" i="1"/>
  <c r="K19" i="1"/>
  <c r="K22" i="1"/>
  <c r="K21" i="1"/>
  <c r="K17" i="1"/>
  <c r="K16" i="1"/>
  <c r="K13" i="1"/>
  <c r="K12" i="1"/>
  <c r="K9" i="1"/>
  <c r="K8" i="1"/>
  <c r="I23" i="1"/>
  <c r="I18" i="1"/>
  <c r="I14" i="1"/>
  <c r="I10" i="1"/>
  <c r="K10" i="1" l="1"/>
  <c r="K18" i="1"/>
  <c r="K14" i="1"/>
  <c r="K23" i="1"/>
</calcChain>
</file>

<file path=xl/sharedStrings.xml><?xml version="1.0" encoding="utf-8"?>
<sst xmlns="http://schemas.openxmlformats.org/spreadsheetml/2006/main" count="810" uniqueCount="374">
  <si>
    <t>Naziv projekta</t>
  </si>
  <si>
    <t>DATUM</t>
  </si>
  <si>
    <t>Valuta</t>
  </si>
  <si>
    <t>IZNOS</t>
  </si>
  <si>
    <t xml:space="preserve">Sektor </t>
  </si>
  <si>
    <t>POTPISIVANJA</t>
  </si>
  <si>
    <t>EFEKTIVNOSTI</t>
  </si>
  <si>
    <t>ZATVARANJA</t>
  </si>
  <si>
    <t>UGOVORENI</t>
  </si>
  <si>
    <t xml:space="preserve">RATIFIKACIJA </t>
  </si>
  <si>
    <t xml:space="preserve">AMANDMANI </t>
  </si>
  <si>
    <t>Redni broj</t>
  </si>
  <si>
    <t>FBiH</t>
  </si>
  <si>
    <t>RS</t>
  </si>
  <si>
    <t>Ukupno BiH</t>
  </si>
  <si>
    <t>IBRD krediti</t>
  </si>
  <si>
    <t>Modernizacija cesta u FBiH (86400 BA)</t>
  </si>
  <si>
    <t>Restruktuisanje željeznica RS (IBRD 8808)</t>
  </si>
  <si>
    <t>Dodatno finansiranje za Projekat energetske efikasnosti (IBRD 8906-BA)</t>
  </si>
  <si>
    <t>Hitni projekat za COVID-19 za BiH (IBRD 9097)</t>
  </si>
  <si>
    <t>Dodatno finansiranje za Projekat registracije nekretnina - IBRD 9048-BA</t>
  </si>
  <si>
    <t>Program integrisanog razvoja koridora rijeka Save i Drine primjenom Višefaznog programskog pristupa (RS) - IBRD 91290</t>
  </si>
  <si>
    <t>Projekt oporavka i podrške poduzećima/poslovnim subjektima  IBRD 91830</t>
  </si>
  <si>
    <t>31.12.2021.</t>
  </si>
  <si>
    <t>31.12.2021.
31.12.2022.</t>
  </si>
  <si>
    <t>29.02.2024.</t>
  </si>
  <si>
    <t>30.06.2022.</t>
  </si>
  <si>
    <t>31.07.2022.</t>
  </si>
  <si>
    <t>30.06.2026.</t>
  </si>
  <si>
    <t>31.12.2024.</t>
  </si>
  <si>
    <t>04.10.2017.</t>
  </si>
  <si>
    <t>31.08.2018.</t>
  </si>
  <si>
    <t>11.03.2020.</t>
  </si>
  <si>
    <t>01.09.2020.</t>
  </si>
  <si>
    <t>17.12.2020.</t>
  </si>
  <si>
    <t>07.06.2021.</t>
  </si>
  <si>
    <t xml:space="preserve">20.09.2021. </t>
  </si>
  <si>
    <t>EUR</t>
  </si>
  <si>
    <t>11.05.2017.</t>
  </si>
  <si>
    <t>USD</t>
  </si>
  <si>
    <t xml:space="preserve">WB - PREGLED UGOVORA  U FAZI IMPLEMENTACIJE </t>
  </si>
  <si>
    <t>Voda i kanalizacija  u F BiH-24569 (FBiH)</t>
  </si>
  <si>
    <t>Voda i sanitacija  RS -25 741 (RS)</t>
  </si>
  <si>
    <t>Distribucija el.energije u BiH/C 82304 - EPBIH (FBIH)</t>
  </si>
  <si>
    <t>Koridor Vc- Počitelj- Bijača -83975 (FBiH)</t>
  </si>
  <si>
    <t>Modernizacija cesta F BiH -82137 (FBiH)</t>
  </si>
  <si>
    <t>Bolnice u RS/B - 31526 (RS)</t>
  </si>
  <si>
    <t>Koridor Vc- Mostar-Jug -87195 (FBiH)</t>
  </si>
  <si>
    <t>Koridor Vc- Zenica Sjever -86971 (FBiH)</t>
  </si>
  <si>
    <t>Mjere zaštite od poplava RS - 88484 (RS)</t>
  </si>
  <si>
    <t>Koridor Vc-Središnji dio  - 89502 (FBiH)</t>
  </si>
  <si>
    <t>EIB krediti</t>
  </si>
  <si>
    <t>10.04.2009.</t>
  </si>
  <si>
    <t>30.06.2014. 30.06.2018. 30.06.2021. 30.06.2022.</t>
  </si>
  <si>
    <t>14.09.2011.</t>
  </si>
  <si>
    <t>30.06.2014. 30.06.2016. 30.06.2021. 30.06.2022.</t>
  </si>
  <si>
    <t>26.02.2016.</t>
  </si>
  <si>
    <t>31.05.2017. 31.05.2020. 31.05.2023.</t>
  </si>
  <si>
    <t>13.07.2016.</t>
  </si>
  <si>
    <t>30.10.2018. 30.10.2022.</t>
  </si>
  <si>
    <t>23.06.2017.</t>
  </si>
  <si>
    <t>23.02.2021. 23.02.2023.</t>
  </si>
  <si>
    <t>10.11.2017.</t>
  </si>
  <si>
    <t>29.12.2019. 31.12.2021.</t>
  </si>
  <si>
    <t>10.12.2018.</t>
  </si>
  <si>
    <t>26.04.2023.</t>
  </si>
  <si>
    <t>09.10.2020.</t>
  </si>
  <si>
    <t>20.12.2024.</t>
  </si>
  <si>
    <t>13.10.2020.</t>
  </si>
  <si>
    <t>30.12.2020.</t>
  </si>
  <si>
    <t>27.02.2025.</t>
  </si>
  <si>
    <t>EIB grantovi</t>
  </si>
  <si>
    <t>Investicijski grant Koridor Vc " Izgradnja dionice autoceste Svilaj -Odžak" (WBIF CF 1006 BiH TRA)*</t>
  </si>
  <si>
    <t>2a</t>
  </si>
  <si>
    <t>2b</t>
  </si>
  <si>
    <t>Mediteranski koridor (R2a): BiH -interkonekcija Hrvatska "Izgradnja prekograničnog mosta u Gradišci" - RS (WB-IG00-TRA-02)</t>
  </si>
  <si>
    <t>Investicijski grant Koridor Vc " Izgradnja dionice autoceste Zenica Sjever - Žepče Jug" - (WB-IG01-BiH-TRA-01a) - FBiH</t>
  </si>
  <si>
    <t>Investicijski grant mediteranski koridor CVC: BiH – Cestovna interkonekcija s Hrvatskom, poddionica I Tarčin Ivan (WB-IG-02-BiH-TRA-06) – 92099</t>
  </si>
  <si>
    <t>27.4.2017.</t>
  </si>
  <si>
    <t>31.12.2019.</t>
  </si>
  <si>
    <t>31.12.2016. 30.09.2020. 30.09.2022.</t>
  </si>
  <si>
    <t>13.03.2018.</t>
  </si>
  <si>
    <t>31.12.2020.</t>
  </si>
  <si>
    <t>26.11.2020.</t>
  </si>
  <si>
    <t>28.07.2020.</t>
  </si>
  <si>
    <t xml:space="preserve">EUR </t>
  </si>
  <si>
    <t>Napomene:</t>
  </si>
  <si>
    <t>*</t>
  </si>
  <si>
    <t>PIU jedinica u MSTEO BiH vrši implementaciju Projekta i na državnom i na nivou FBiH</t>
  </si>
  <si>
    <t>**</t>
  </si>
  <si>
    <t xml:space="preserve">Odnosi se na grantove koji se implementiraju na državnom nivou.  </t>
  </si>
  <si>
    <t>EBRD krediti</t>
  </si>
  <si>
    <t>EBRD grantovi</t>
  </si>
  <si>
    <t>Koridor Vc 2 - 47372 -(FBiH)</t>
  </si>
  <si>
    <t>Vodosnabdijevanje Gradačac-45810 (FBiH)</t>
  </si>
  <si>
    <t>Vodovod Sarajevo-48252 (FBiH)</t>
  </si>
  <si>
    <t>Ceste FBiH-Sanacija šteta od poplava i modernizacija - 47461 (FBiH)</t>
  </si>
  <si>
    <t>Regionalni vodovod Plava voda -46201 (FBiH)</t>
  </si>
  <si>
    <t>Luka Brčko -47546 (BD)</t>
  </si>
  <si>
    <t>Živinice regionalna deponija za čvrsti otpad - 49631 (FBiH)</t>
  </si>
  <si>
    <t>GrCF2 W2 - Javni prijevoz Sarajevo - 50246 (FBiH)</t>
  </si>
  <si>
    <t>Koridor Vc - Dio 3 - 49058 (FBiH)</t>
  </si>
  <si>
    <t>GrCF2 W2 - Javni prijevoz Sarajevo- Dio 2 - 51294 (FBiH)</t>
  </si>
  <si>
    <t>Gradske saobraćajnice Sarajevo - 49840 (FBiH)</t>
  </si>
  <si>
    <t>Koridor Vc-Zaobilaznica Doboj -50603</t>
  </si>
  <si>
    <t>Poboljšanje energetske efikasnosti u Bolnici Zenica (FBIH)</t>
  </si>
  <si>
    <t>22.12.2019. 31.05.2021. 31.12.2021. 31.12.2022.</t>
  </si>
  <si>
    <t>29.06.2018.</t>
  </si>
  <si>
    <t>31.12.2017. 31.12.2020.
31.12.2022.</t>
  </si>
  <si>
    <t>15.07.2022.</t>
  </si>
  <si>
    <t>31.05.2019.</t>
  </si>
  <si>
    <t>13.07.2020. 13.01.2024.</t>
  </si>
  <si>
    <t>02.07.2019.</t>
  </si>
  <si>
    <t>28.02.2019. 28.08.2020. 28.02.2021. 01.04.2022.</t>
  </si>
  <si>
    <t>15.11.2019.</t>
  </si>
  <si>
    <t>31.12.2019. 30.06.2022.</t>
  </si>
  <si>
    <t>16.11.2020.</t>
  </si>
  <si>
    <t>15.11.2022.</t>
  </si>
  <si>
    <t>31.12.2022.</t>
  </si>
  <si>
    <t>12.09.2022.</t>
  </si>
  <si>
    <t>01.02.2021.</t>
  </si>
  <si>
    <t>15.04.2021.</t>
  </si>
  <si>
    <t>26.04.2021.</t>
  </si>
  <si>
    <t>31.12.2023.</t>
  </si>
  <si>
    <t>08.12.2021.</t>
  </si>
  <si>
    <t>31.03.2021. 31.12.2023.</t>
  </si>
  <si>
    <t>07.07.2021.</t>
  </si>
  <si>
    <t>EBRD garancije</t>
  </si>
  <si>
    <t>12.06.2019.</t>
  </si>
  <si>
    <t>31.12.2020.   10.12.2022.</t>
  </si>
  <si>
    <t xml:space="preserve">Odnosi se na kredit potpisan između EBRD i JP "Autoputevi Republike Srpske" a država BiH je davalac garancija </t>
  </si>
  <si>
    <t>Napomena:</t>
  </si>
  <si>
    <t>CEB krediti</t>
  </si>
  <si>
    <t>Zatvaranje kolektivnih centara  LD 1789</t>
  </si>
  <si>
    <t xml:space="preserve">FBiH </t>
  </si>
  <si>
    <t xml:space="preserve">RS </t>
  </si>
  <si>
    <t xml:space="preserve">Distrikt Brčko </t>
  </si>
  <si>
    <t xml:space="preserve">Ukupno BiH </t>
  </si>
  <si>
    <t>Regionalni vodovod Plava voda LD 1890  (FBIH)</t>
  </si>
  <si>
    <t>CEB grantovi</t>
  </si>
  <si>
    <t>05.11.2014.</t>
  </si>
  <si>
    <t>31.12.2017. 31.12.2018. 31.12.2022.</t>
  </si>
  <si>
    <t>30.06.2021
30.06.2022</t>
  </si>
  <si>
    <t>16.08.2018.</t>
  </si>
  <si>
    <t>Sporazum o grantu između BiH i CEB u vezi sa RHP projektom BIH-2*</t>
  </si>
  <si>
    <t>Sporazum o grantu između BiH i CEB u vezi sa RHP projektom BIH-4*</t>
  </si>
  <si>
    <t>Sporazum o grantu između BiH i CEB u vezi sa RHP projektom BIH-5*</t>
  </si>
  <si>
    <t>Spor.o grantu podrške CHP  između CEB  i BIH u vezi sa RHP CHP BIH-1*</t>
  </si>
  <si>
    <t>17.03.2015.</t>
  </si>
  <si>
    <t>01.04.2016.</t>
  </si>
  <si>
    <t>08.10.2018.</t>
  </si>
  <si>
    <t>05.05.2016</t>
  </si>
  <si>
    <t>Podrška zapošljavanju (IBRD 86870 BA)</t>
  </si>
  <si>
    <t xml:space="preserve">Ukupno BIH </t>
  </si>
  <si>
    <t>26.01.2018.</t>
  </si>
  <si>
    <t>01.10.2021. 01.04.2022.</t>
  </si>
  <si>
    <t>25.10.2018.</t>
  </si>
  <si>
    <t>IFAD krediti</t>
  </si>
  <si>
    <t>Razvoj konkurentnosti u ruralnim područjima</t>
  </si>
  <si>
    <t>Razvoj ruralnih preduzeća i privrede - READP</t>
  </si>
  <si>
    <t>16.03.2017.</t>
  </si>
  <si>
    <t>31.03.2022.</t>
  </si>
  <si>
    <t>08.07.2021.</t>
  </si>
  <si>
    <t>30.09.2026.</t>
  </si>
  <si>
    <t>OPEC krediti</t>
  </si>
  <si>
    <t>Autoput na Koridoru Vc poddionica (FBiH) Klopče - D. Gračanica Komp. B -1589PB</t>
  </si>
  <si>
    <t>Autoput na Koridoru Vc poddionica (FBiH) Nemila - Donja Gračanica (Zenica sjever)</t>
  </si>
  <si>
    <t>a.</t>
  </si>
  <si>
    <t>Komponenta A 12665 P</t>
  </si>
  <si>
    <t>b.</t>
  </si>
  <si>
    <t>Komponenta B 12663 PB</t>
  </si>
  <si>
    <t>06.04.2016.</t>
  </si>
  <si>
    <t>31.12.2021. 30.06.2022.</t>
  </si>
  <si>
    <t>14.07.2020.</t>
  </si>
  <si>
    <t>KfW krediti</t>
  </si>
  <si>
    <t>KfW grantovi</t>
  </si>
  <si>
    <t>Vjetropark Hrgud (RS)</t>
  </si>
  <si>
    <t>Sanacija HE Trebinje 1, Faza III (RS)</t>
  </si>
  <si>
    <t>HE Janjici (FBiH)</t>
  </si>
  <si>
    <t>05.09.2017.</t>
  </si>
  <si>
    <t>15.11.2021</t>
  </si>
  <si>
    <t>25.03.2013.</t>
  </si>
  <si>
    <t>30.06.2016. 30.06.2019.</t>
  </si>
  <si>
    <t>26.01.2016.</t>
  </si>
  <si>
    <t>Rehabilitacija Hidroelektrane Trebinje, faza III (RS)</t>
  </si>
  <si>
    <t>Vodosnabdijevanje i kanalizacija u BiH 2 -Tuzla, Zenica (FBiH)</t>
  </si>
  <si>
    <t>Zenica sakupljanje otpadnih voda - FBiH</t>
  </si>
  <si>
    <t>Energetska učinkovitosti u javnim zgradama u FBiH</t>
  </si>
  <si>
    <t>Energetska efikasnost u javnim zgradama u RS-u</t>
  </si>
  <si>
    <t>Sakupljanje otpadnih voda - Gradiška RS</t>
  </si>
  <si>
    <t>08.06.2016.</t>
  </si>
  <si>
    <t>30.12.2020.
30.06.2022.</t>
  </si>
  <si>
    <t>15.02.2018.</t>
  </si>
  <si>
    <t>27.08.2020.</t>
  </si>
  <si>
    <t>30.09.2023.</t>
  </si>
  <si>
    <t>22.10.2020.</t>
  </si>
  <si>
    <t>SFD krediti</t>
  </si>
  <si>
    <t>SFD grantovi</t>
  </si>
  <si>
    <t>Razvoj infrastrukture u Opštini Stari Grad</t>
  </si>
  <si>
    <t>Izgradnja i obnova određenog br bolnica u BiH</t>
  </si>
  <si>
    <t>Obnova stambenih jedinica 4/560</t>
  </si>
  <si>
    <t>Izgradnja zgrade opštine Srebrenik (FBiH)</t>
  </si>
  <si>
    <t>Izgradnja infrastrukture  u gradu Goraždu  (FBiH)</t>
  </si>
  <si>
    <t>SAR</t>
  </si>
  <si>
    <t>11.02.2019.</t>
  </si>
  <si>
    <t>07.02.2019.</t>
  </si>
  <si>
    <t>31.01.2023.</t>
  </si>
  <si>
    <t>31.07.2015. 30.07.2017. 15.12.2020. 31.12.2022.</t>
  </si>
  <si>
    <t>21.05.2017.</t>
  </si>
  <si>
    <t>31.07.2018. 01.06.2019. 30.06.2021. 30.06.2022.</t>
  </si>
  <si>
    <t>Izgradnja univerzitetske biblioteke u Sarajevu (FBiH)</t>
  </si>
  <si>
    <t>Obnova određenog broja kuća povratnika u Srebrenicu i ek. podrška</t>
  </si>
  <si>
    <t>22.02.2017.</t>
  </si>
  <si>
    <t>30.06.2019. 10.12.2022.</t>
  </si>
  <si>
    <t>07.12.2016.</t>
  </si>
  <si>
    <t>30.06.2018. 30.06.2022.</t>
  </si>
  <si>
    <t>SR</t>
  </si>
  <si>
    <t>KFAD kredit</t>
  </si>
  <si>
    <t>Autoput Nemila - D. Gračanica FBiH KF1012</t>
  </si>
  <si>
    <t>KD</t>
  </si>
  <si>
    <t>30.06.2023.</t>
  </si>
  <si>
    <t>Projekat izgradnje postrojenja za desumporizaciju gorivih gasova  za TE   Ugljevik -BH-P2 (RS)</t>
  </si>
  <si>
    <t>JICA kredit</t>
  </si>
  <si>
    <t>16.04.2010.</t>
  </si>
  <si>
    <t>16.04.2018. 16.04.2022.</t>
  </si>
  <si>
    <t>JPY</t>
  </si>
  <si>
    <t xml:space="preserve">Odnosi se na kredit koji se implementira na državnom nivou - dio kredita Saudijskog fonda za razvoj -Projekat stambene obnove </t>
  </si>
  <si>
    <t>EU MA pomoć kredit</t>
  </si>
  <si>
    <t>Kredit Europske Unije za makrofinansijsku pomoć Bosni i Hercegovini</t>
  </si>
  <si>
    <t>BD</t>
  </si>
  <si>
    <t>12.06.2022.</t>
  </si>
  <si>
    <t xml:space="preserve">Isplata će se izvršiti u dvije tranše i bit će umanjena za ukupan iznos svlh provizija, naknada i troškova vezanih za tu tranšu, njezinu pripremu i izvršenje. </t>
  </si>
  <si>
    <t>I tranša od 125 mil. EUR umanjena za troškove, isplaćena je u iznosu 124.301.000 EUR dana 07.10.2021.</t>
  </si>
  <si>
    <r>
      <t xml:space="preserve">Koridor Vc u RS-u -Dio 1-49053 -  </t>
    </r>
    <r>
      <rPr>
        <b/>
        <sz val="9"/>
        <rFont val="Times New Roman"/>
        <family val="1"/>
      </rPr>
      <t>garancije (RS) *</t>
    </r>
  </si>
  <si>
    <t>Obnova stambenih jedinica 4/560 BIH*</t>
  </si>
  <si>
    <t>Ukupno BIH *</t>
  </si>
  <si>
    <t>22.07.2020.</t>
  </si>
  <si>
    <t>17.12.2019.</t>
  </si>
  <si>
    <t>29.07.2020.</t>
  </si>
  <si>
    <t>26.03.2015.</t>
  </si>
  <si>
    <t>16.04.2021.</t>
  </si>
  <si>
    <t>25.11.2020.</t>
  </si>
  <si>
    <t>23.03.2016.</t>
  </si>
  <si>
    <t>Poljoprivredni</t>
  </si>
  <si>
    <t>03.09.2014.</t>
  </si>
  <si>
    <t>30.08.2018.</t>
  </si>
  <si>
    <t>Energetski</t>
  </si>
  <si>
    <t>Transport</t>
  </si>
  <si>
    <t>Vodoprivreda</t>
  </si>
  <si>
    <t>09.11.2017.</t>
  </si>
  <si>
    <t>14.10.2013</t>
  </si>
  <si>
    <t>30.06.2014.</t>
  </si>
  <si>
    <t>30.10.2014.</t>
  </si>
  <si>
    <t>17.01.2018.</t>
  </si>
  <si>
    <t>08.11.2017.</t>
  </si>
  <si>
    <t>18.12.2019.</t>
  </si>
  <si>
    <t>15.10.2019.</t>
  </si>
  <si>
    <t>15.01.2021.</t>
  </si>
  <si>
    <t>01.08.2018.</t>
  </si>
  <si>
    <t>28.01.2021.</t>
  </si>
  <si>
    <t>20.10.2016.</t>
  </si>
  <si>
    <t>05.03.2015.</t>
  </si>
  <si>
    <t>03.02.2020.</t>
  </si>
  <si>
    <t>16.10.2012.</t>
  </si>
  <si>
    <t>10.06.2020.</t>
  </si>
  <si>
    <t>13.05.2014.</t>
  </si>
  <si>
    <t>16.05.2018.</t>
  </si>
  <si>
    <t>25.07.2018.</t>
  </si>
  <si>
    <t>17.05.2012.</t>
  </si>
  <si>
    <t>12.12.2012.</t>
  </si>
  <si>
    <t>10.05.2016.</t>
  </si>
  <si>
    <t>20.12.2016.</t>
  </si>
  <si>
    <t>14.09.2016.</t>
  </si>
  <si>
    <t>Vodovod i kanalizacija u RS II - 90345 (RS)</t>
  </si>
  <si>
    <t>SIDA  BiH investicijski grant  - Munic WatSan-Invest grant (24569 i 25741)- BiH (Amandman 1) - FBiH i RS ** (90,00 mil. SEK)</t>
  </si>
  <si>
    <t>Koridor Vc Medakovo - Poprikuše 91682 (FBiH)</t>
  </si>
  <si>
    <t>28.12.2020.</t>
  </si>
  <si>
    <t>14.12.2021.</t>
  </si>
  <si>
    <t>14.12.2027.</t>
  </si>
  <si>
    <t>Gradski prijevoz Sarajevo  91775 (FBiH)</t>
  </si>
  <si>
    <t>11.03.2021.            17.03.2021.</t>
  </si>
  <si>
    <t>16.07.2021.</t>
  </si>
  <si>
    <t>17.12.2021.</t>
  </si>
  <si>
    <t>17.12.2026.</t>
  </si>
  <si>
    <t>15.07.2008.  18.08.2008.</t>
  </si>
  <si>
    <t>05.01.2009.</t>
  </si>
  <si>
    <t>22.09.2010.</t>
  </si>
  <si>
    <t>24.08.2011.</t>
  </si>
  <si>
    <t>19.05.2014. 05.06.2014.</t>
  </si>
  <si>
    <t>16.09.2014.</t>
  </si>
  <si>
    <t>26.01.2016.       23.02.2016.</t>
  </si>
  <si>
    <t>24.11.2016.</t>
  </si>
  <si>
    <t>27.12.2016. 29.12.2016.</t>
  </si>
  <si>
    <t>23.08.2017.</t>
  </si>
  <si>
    <t>17.12.2019.      20.12.2019.</t>
  </si>
  <si>
    <t xml:space="preserve">Amandman br. 1   20.07.2016.  Amandman br. 2   09.10.2018. </t>
  </si>
  <si>
    <t>25.04.2017.    27.04.2017.</t>
  </si>
  <si>
    <t>30.04.2013.  14.05.2013.</t>
  </si>
  <si>
    <t>05.12.2013.</t>
  </si>
  <si>
    <t xml:space="preserve">14.06.2016.    </t>
  </si>
  <si>
    <t>22.12.2015.</t>
  </si>
  <si>
    <t>27.06.2016.</t>
  </si>
  <si>
    <t>24.12.2014.</t>
  </si>
  <si>
    <t>17.06.2015.</t>
  </si>
  <si>
    <t>19.11.2015.</t>
  </si>
  <si>
    <t>22.12.2016.</t>
  </si>
  <si>
    <t>27.06.2017.</t>
  </si>
  <si>
    <t>12.09.2018.</t>
  </si>
  <si>
    <t>27.06.2018.</t>
  </si>
  <si>
    <t>05.01.2018.</t>
  </si>
  <si>
    <t>03.07.2018.</t>
  </si>
  <si>
    <t>26.10.2020.</t>
  </si>
  <si>
    <t>21.03.2010.</t>
  </si>
  <si>
    <t>20.10.2009.</t>
  </si>
  <si>
    <t>Javni</t>
  </si>
  <si>
    <t>Zdravstveni</t>
  </si>
  <si>
    <t>Obrazovanje</t>
  </si>
  <si>
    <t>Socijalni</t>
  </si>
  <si>
    <t>09.11.2016.</t>
  </si>
  <si>
    <t>06.03.2018.</t>
  </si>
  <si>
    <t>18.01.2019.</t>
  </si>
  <si>
    <t>13.05.2020.</t>
  </si>
  <si>
    <t>02.07.2020.</t>
  </si>
  <si>
    <t>19.11.2020.</t>
  </si>
  <si>
    <t>10.12.2020.</t>
  </si>
  <si>
    <t>08.02.2021.</t>
  </si>
  <si>
    <t>24.06.2021.</t>
  </si>
  <si>
    <t>03.05.2017.</t>
  </si>
  <si>
    <t>14.11.2017.</t>
  </si>
  <si>
    <t>20.11.2019.</t>
  </si>
  <si>
    <t>05.02.2020.</t>
  </si>
  <si>
    <t>25.06.2020.</t>
  </si>
  <si>
    <t>09.05.2019.</t>
  </si>
  <si>
    <t>Okoliš</t>
  </si>
  <si>
    <t>19.02.2019.</t>
  </si>
  <si>
    <t>12.10.2021.</t>
  </si>
  <si>
    <t>01.04.2022.</t>
  </si>
  <si>
    <t>socijalni</t>
  </si>
  <si>
    <t xml:space="preserve">30.11.2017. 30.06.2020. 30.06.2021.
30.06.2022.
</t>
  </si>
  <si>
    <t>30.11.2017. 30.06.2020. 30.06.2021.
30.06.2022.</t>
  </si>
  <si>
    <t>30.06.2020. 30.06.2021.
30.06.2022.</t>
  </si>
  <si>
    <t>30.06.2021.
30.06.2022.</t>
  </si>
  <si>
    <t xml:space="preserve">  </t>
  </si>
  <si>
    <t>10.03.2015.</t>
  </si>
  <si>
    <t>03.02.2016.</t>
  </si>
  <si>
    <t>17.03.2018.</t>
  </si>
  <si>
    <t>Sporazum o grantu između BiH i CEB u vezi sa RHP projektom BIH-6*</t>
  </si>
  <si>
    <t>10.04.2016.</t>
  </si>
  <si>
    <t>08.10.2015.</t>
  </si>
  <si>
    <t>03.10.2016.</t>
  </si>
  <si>
    <t>14.08.2020.</t>
  </si>
  <si>
    <t>28.04.2021.</t>
  </si>
  <si>
    <r>
      <t xml:space="preserve">Amandman br. 1   </t>
    </r>
    <r>
      <rPr>
        <sz val="9"/>
        <rFont val="Times New Roman"/>
        <family val="1"/>
      </rPr>
      <t>19.04.2013.</t>
    </r>
    <r>
      <rPr>
        <sz val="9"/>
        <color rgb="FFFF0000"/>
        <rFont val="Times New Roman"/>
        <family val="1"/>
      </rPr>
      <t xml:space="preserve">   </t>
    </r>
    <r>
      <rPr>
        <sz val="9"/>
        <color theme="1"/>
        <rFont val="Times New Roman"/>
        <family val="1"/>
      </rPr>
      <t xml:space="preserve">                           Amandman br. 2   30.03.2015.  Amandman br. 3   12.09.2017.</t>
    </r>
  </si>
  <si>
    <r>
      <t xml:space="preserve">Amandman br. 1   </t>
    </r>
    <r>
      <rPr>
        <sz val="9"/>
        <rFont val="Times New Roman"/>
        <family val="1"/>
      </rPr>
      <t xml:space="preserve">08.09.2017. </t>
    </r>
    <r>
      <rPr>
        <sz val="9"/>
        <color rgb="FFFF0000"/>
        <rFont val="Times New Roman"/>
        <family val="1"/>
      </rPr>
      <t xml:space="preserve"> </t>
    </r>
    <r>
      <rPr>
        <sz val="9"/>
        <color theme="1"/>
        <rFont val="Times New Roman"/>
        <family val="1"/>
      </rPr>
      <t xml:space="preserve">                           Amandman br. 2   25.06.2020.  </t>
    </r>
  </si>
  <si>
    <r>
      <t xml:space="preserve">Amandman br. 1  </t>
    </r>
    <r>
      <rPr>
        <sz val="9"/>
        <rFont val="Times New Roman"/>
        <family val="1"/>
      </rPr>
      <t xml:space="preserve"> 02.12.2019</t>
    </r>
    <r>
      <rPr>
        <sz val="9"/>
        <color rgb="FFFF0000"/>
        <rFont val="Times New Roman"/>
        <family val="1"/>
      </rPr>
      <t xml:space="preserve">.  </t>
    </r>
    <r>
      <rPr>
        <sz val="9"/>
        <color theme="1"/>
        <rFont val="Times New Roman"/>
        <family val="1"/>
      </rPr>
      <t xml:space="preserve">                           </t>
    </r>
  </si>
  <si>
    <r>
      <t xml:space="preserve">Amandman   </t>
    </r>
    <r>
      <rPr>
        <sz val="9"/>
        <rFont val="Times New Roman"/>
        <family val="1"/>
      </rPr>
      <t xml:space="preserve"> 20.04.2018</t>
    </r>
    <r>
      <rPr>
        <sz val="9"/>
        <color rgb="FFFF0000"/>
        <rFont val="Times New Roman"/>
        <family val="1"/>
      </rPr>
      <t xml:space="preserve">.  </t>
    </r>
    <r>
      <rPr>
        <sz val="9"/>
        <color theme="1"/>
        <rFont val="Times New Roman"/>
        <family val="1"/>
      </rPr>
      <t xml:space="preserve">                           </t>
    </r>
  </si>
  <si>
    <t>Geodetsko imovinsko pravni odnosi</t>
  </si>
  <si>
    <t>Finansijski</t>
  </si>
  <si>
    <t>Socijalna politika</t>
  </si>
  <si>
    <t>POVUČENO U 2022.</t>
  </si>
  <si>
    <t>GrCF2 W2 - Eneregetska efikasnost u javnim zgradama Sarajevo 51113 (FBiH)</t>
  </si>
  <si>
    <t>06.01.2022.</t>
  </si>
  <si>
    <t>20.10.2023.</t>
  </si>
  <si>
    <t>Koridor Vc - Tunel Zenica-Donja Gračanica  47372 (FBiH)</t>
  </si>
  <si>
    <t>Koridor Vc - Buna -Počitelj  47372 (FBiH)</t>
  </si>
  <si>
    <t>Koridor Vc u RS-u -Dio 1-49053 (RS)</t>
  </si>
  <si>
    <t>04.03.2022.</t>
  </si>
  <si>
    <t>31.12.2026.</t>
  </si>
  <si>
    <t>28.11.2027.</t>
  </si>
  <si>
    <t>31.12.2020.  10.12.2022.</t>
  </si>
  <si>
    <t>UKUPNO POVUČENO DO 31.05.2022.</t>
  </si>
  <si>
    <t>%  DO 31.05.2022.</t>
  </si>
  <si>
    <t xml:space="preserve">WBIF investicioni grant- provedbeni subjekti : JP"Autoceste FBiH", MKP BiH i UIO BiH.  Ukupan iznos granta i raspodjela sredstava po provedenim subjektima utvrdiće se nakon završetka projekta. U povučeni iznos uključeni troškovi Banke u iznosu od 570.000,00 EUR - član 4.01 Sporazuma (BiH) i tranša u iznosu od 19.619.977,00 EUR. Povučena sredstva po provedbenim subjektima: JP"ACFBiH"  14.908.486,00 EUR, MTK BiH 817.790,90 EUR i UIO BiH 1.735.846,72 EUR. Preostala sredstva nalaze se na projektnom računu.
</t>
  </si>
  <si>
    <t>Grant sporazum potpisan 14.05.2013. godine (90  mil. SEK cca 10,5 mil EUR). Povučeno do 31.12.2016. god . 1.15 mil EUR (FBiH 450.000,00 i RS 700.000,00). Amandmanom 1 na Ugovor od 12.9.2018. god. prolongiran rok i definisana namjena sredstava  u iznosu od  6,04 mil. EUR-a.  Sporazumom nije definisan omjer sredstava između FBiH i RS. Povučena sredstva u iznosu od 964.873,00 EUR se odnose na RS a iznos od 900.000,00 se odnosi na FBiH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</si>
</sst>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1141A]dd/mm/yyyy;@"/>
  </numFmts>
  <fonts count="24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Times New Roman"/>
      <family val="1"/>
      <charset val="238"/>
    </font>
    <font>
      <b/>
      <sz val="9"/>
      <name val="Times New Roman"/>
      <family val="1"/>
      <charset val="238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  <font>
      <b/>
      <sz val="10"/>
      <name val="Times New Roman"/>
      <family val="1"/>
      <charset val="238"/>
    </font>
    <font>
      <b/>
      <sz val="9"/>
      <name val="Times New Roman"/>
      <family val="1"/>
    </font>
    <font>
      <sz val="10"/>
      <name val="Times New Roman"/>
      <family val="1"/>
      <charset val="238"/>
    </font>
    <font>
      <sz val="11"/>
      <color theme="1"/>
      <name val="Times New Roman"/>
      <family val="1"/>
    </font>
    <font>
      <sz val="9"/>
      <name val="Times New Roman"/>
      <family val="1"/>
    </font>
    <font>
      <sz val="10"/>
      <name val="Times New Roman"/>
      <family val="1"/>
    </font>
    <font>
      <sz val="9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9"/>
      <name val="Calibri"/>
      <family val="2"/>
      <charset val="238"/>
    </font>
    <font>
      <sz val="10"/>
      <name val="Arial"/>
      <family val="2"/>
      <charset val="238"/>
    </font>
    <font>
      <b/>
      <sz val="9"/>
      <name val="Calibri"/>
      <family val="2"/>
      <charset val="238"/>
    </font>
    <font>
      <sz val="9"/>
      <color rgb="FFFF0000"/>
      <name val="Times New Roman"/>
      <family val="1"/>
    </font>
    <font>
      <sz val="9"/>
      <name val="Calibri"/>
      <family val="2"/>
      <scheme val="minor"/>
    </font>
    <font>
      <b/>
      <u/>
      <sz val="9"/>
      <name val="Times New Roman"/>
      <family val="1"/>
    </font>
    <font>
      <vertAlign val="superscript"/>
      <sz val="9"/>
      <name val="Times New Roman"/>
      <family val="1"/>
    </font>
    <font>
      <sz val="10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CCFF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7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/>
      <diagonal/>
    </border>
    <border>
      <left/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24994659260841701"/>
      </bottom>
      <diagonal/>
    </border>
    <border>
      <left/>
      <right style="thin">
        <color indexed="64"/>
      </right>
      <top/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/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/>
      <right style="thin">
        <color indexed="64"/>
      </right>
      <top style="thin">
        <color theme="0" tint="-0.2499465926084170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theme="0" tint="-0.24994659260841701"/>
      </bottom>
      <diagonal/>
    </border>
    <border>
      <left style="medium">
        <color indexed="64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indexed="64"/>
      </left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2499465926084170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indexed="64"/>
      </right>
      <top style="thin">
        <color theme="0" tint="-0.1499679555650502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theme="0" tint="-0.24994659260841701"/>
      </top>
      <bottom style="medium">
        <color indexed="64"/>
      </bottom>
      <diagonal/>
    </border>
    <border>
      <left/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indexed="64"/>
      </right>
      <top style="thin">
        <color auto="1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1499679555650502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 style="thin">
        <color indexed="64"/>
      </bottom>
      <diagonal/>
    </border>
    <border>
      <left/>
      <right style="thin">
        <color indexed="64"/>
      </right>
      <top style="thin">
        <color theme="0" tint="-0.14996795556505021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7" fillId="0" borderId="0"/>
  </cellStyleXfs>
  <cellXfs count="472">
    <xf numFmtId="0" fontId="0" fillId="0" borderId="0" xfId="0"/>
    <xf numFmtId="0" fontId="1" fillId="0" borderId="0" xfId="0" applyFont="1"/>
    <xf numFmtId="0" fontId="1" fillId="0" borderId="0" xfId="0" applyFont="1" applyBorder="1"/>
    <xf numFmtId="0" fontId="0" fillId="0" borderId="0" xfId="0" applyBorder="1"/>
    <xf numFmtId="4" fontId="4" fillId="0" borderId="2" xfId="0" applyNumberFormat="1" applyFont="1" applyBorder="1"/>
    <xf numFmtId="10" fontId="4" fillId="0" borderId="23" xfId="0" applyNumberFormat="1" applyFont="1" applyBorder="1"/>
    <xf numFmtId="10" fontId="5" fillId="0" borderId="24" xfId="0" applyNumberFormat="1" applyFont="1" applyBorder="1"/>
    <xf numFmtId="0" fontId="7" fillId="0" borderId="3" xfId="0" applyFont="1" applyFill="1" applyBorder="1" applyAlignment="1">
      <alignment vertical="center" wrapText="1"/>
    </xf>
    <xf numFmtId="0" fontId="7" fillId="4" borderId="3" xfId="0" applyFont="1" applyFill="1" applyBorder="1" applyAlignment="1">
      <alignment vertical="center" wrapText="1"/>
    </xf>
    <xf numFmtId="0" fontId="7" fillId="4" borderId="24" xfId="0" applyFont="1" applyFill="1" applyBorder="1" applyAlignment="1">
      <alignment horizontal="center" vertical="center" wrapText="1"/>
    </xf>
    <xf numFmtId="4" fontId="4" fillId="0" borderId="24" xfId="0" applyNumberFormat="1" applyFont="1" applyBorder="1"/>
    <xf numFmtId="4" fontId="4" fillId="0" borderId="24" xfId="0" applyNumberFormat="1" applyFont="1" applyBorder="1" applyAlignment="1">
      <alignment vertical="center"/>
    </xf>
    <xf numFmtId="4" fontId="4" fillId="0" borderId="29" xfId="0" applyNumberFormat="1" applyFont="1" applyBorder="1"/>
    <xf numFmtId="4" fontId="4" fillId="0" borderId="23" xfId="0" applyNumberFormat="1" applyFont="1" applyBorder="1"/>
    <xf numFmtId="4" fontId="5" fillId="0" borderId="24" xfId="0" applyNumberFormat="1" applyFont="1" applyBorder="1"/>
    <xf numFmtId="10" fontId="4" fillId="0" borderId="24" xfId="0" applyNumberFormat="1" applyFont="1" applyBorder="1"/>
    <xf numFmtId="10" fontId="4" fillId="0" borderId="24" xfId="0" applyNumberFormat="1" applyFont="1" applyBorder="1" applyAlignment="1">
      <alignment vertical="center"/>
    </xf>
    <xf numFmtId="4" fontId="5" fillId="0" borderId="3" xfId="0" applyNumberFormat="1" applyFont="1" applyBorder="1"/>
    <xf numFmtId="4" fontId="4" fillId="0" borderId="3" xfId="0" applyNumberFormat="1" applyFont="1" applyBorder="1"/>
    <xf numFmtId="4" fontId="4" fillId="0" borderId="3" xfId="0" applyNumberFormat="1" applyFont="1" applyBorder="1" applyAlignment="1">
      <alignment vertical="center"/>
    </xf>
    <xf numFmtId="4" fontId="2" fillId="0" borderId="0" xfId="0" applyNumberFormat="1" applyFont="1" applyFill="1" applyBorder="1" applyAlignment="1">
      <alignment horizontal="center" vertical="center" wrapText="1"/>
    </xf>
    <xf numFmtId="10" fontId="4" fillId="0" borderId="0" xfId="0" applyNumberFormat="1" applyFont="1" applyBorder="1" applyAlignment="1">
      <alignment vertical="center"/>
    </xf>
    <xf numFmtId="4" fontId="4" fillId="0" borderId="0" xfId="0" applyNumberFormat="1" applyFont="1" applyBorder="1" applyAlignment="1">
      <alignment vertical="center"/>
    </xf>
    <xf numFmtId="1" fontId="2" fillId="0" borderId="0" xfId="0" applyNumberFormat="1" applyFont="1" applyFill="1" applyBorder="1" applyAlignment="1">
      <alignment horizontal="center" vertical="center"/>
    </xf>
    <xf numFmtId="4" fontId="4" fillId="0" borderId="23" xfId="0" applyNumberFormat="1" applyFont="1" applyBorder="1" applyAlignment="1">
      <alignment horizontal="right" vertical="center" wrapText="1"/>
    </xf>
    <xf numFmtId="4" fontId="4" fillId="0" borderId="23" xfId="0" applyNumberFormat="1" applyFont="1" applyBorder="1" applyAlignment="1">
      <alignment horizontal="right" vertical="center"/>
    </xf>
    <xf numFmtId="10" fontId="4" fillId="0" borderId="23" xfId="0" applyNumberFormat="1" applyFont="1" applyBorder="1" applyAlignment="1">
      <alignment vertical="center"/>
    </xf>
    <xf numFmtId="4" fontId="4" fillId="0" borderId="23" xfId="0" applyNumberFormat="1" applyFont="1" applyBorder="1" applyAlignment="1">
      <alignment vertical="center"/>
    </xf>
    <xf numFmtId="4" fontId="4" fillId="0" borderId="24" xfId="0" applyNumberFormat="1" applyFont="1" applyBorder="1" applyAlignment="1">
      <alignment horizontal="right" vertical="center"/>
    </xf>
    <xf numFmtId="0" fontId="0" fillId="0" borderId="0" xfId="0" applyFont="1"/>
    <xf numFmtId="10" fontId="5" fillId="0" borderId="23" xfId="0" applyNumberFormat="1" applyFont="1" applyBorder="1" applyAlignment="1">
      <alignment vertical="center"/>
    </xf>
    <xf numFmtId="4" fontId="4" fillId="0" borderId="0" xfId="0" applyNumberFormat="1" applyFont="1" applyFill="1" applyBorder="1" applyAlignment="1">
      <alignment vertical="center"/>
    </xf>
    <xf numFmtId="4" fontId="8" fillId="0" borderId="0" xfId="0" applyNumberFormat="1" applyFont="1" applyFill="1" applyBorder="1" applyAlignment="1">
      <alignment vertical="center" wrapText="1"/>
    </xf>
    <xf numFmtId="4" fontId="2" fillId="0" borderId="0" xfId="0" applyNumberFormat="1" applyFont="1" applyFill="1" applyBorder="1" applyAlignment="1">
      <alignment horizontal="center" vertical="center"/>
    </xf>
    <xf numFmtId="4" fontId="8" fillId="0" borderId="0" xfId="0" applyNumberFormat="1" applyFont="1" applyFill="1" applyBorder="1" applyAlignment="1">
      <alignment vertical="center"/>
    </xf>
    <xf numFmtId="1" fontId="3" fillId="4" borderId="0" xfId="0" applyNumberFormat="1" applyFont="1" applyFill="1" applyBorder="1" applyAlignment="1">
      <alignment horizontal="center" vertical="center"/>
    </xf>
    <xf numFmtId="0" fontId="6" fillId="4" borderId="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 wrapText="1"/>
    </xf>
    <xf numFmtId="10" fontId="8" fillId="0" borderId="0" xfId="0" applyNumberFormat="1" applyFont="1" applyFill="1" applyBorder="1" applyAlignment="1">
      <alignment vertical="center" wrapText="1"/>
    </xf>
    <xf numFmtId="4" fontId="11" fillId="0" borderId="0" xfId="0" applyNumberFormat="1" applyFont="1" applyFill="1" applyBorder="1" applyAlignment="1">
      <alignment horizontal="center"/>
    </xf>
    <xf numFmtId="0" fontId="0" fillId="0" borderId="0" xfId="0" applyFill="1" applyBorder="1"/>
    <xf numFmtId="4" fontId="8" fillId="0" borderId="0" xfId="0" applyNumberFormat="1" applyFont="1" applyFill="1" applyBorder="1" applyAlignment="1">
      <alignment horizontal="center"/>
    </xf>
    <xf numFmtId="0" fontId="12" fillId="0" borderId="0" xfId="0" applyFont="1" applyFill="1" applyAlignment="1">
      <alignment vertical="center"/>
    </xf>
    <xf numFmtId="0" fontId="13" fillId="0" borderId="0" xfId="0" applyFont="1"/>
    <xf numFmtId="1" fontId="2" fillId="4" borderId="0" xfId="0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vertical="center" wrapText="1"/>
    </xf>
    <xf numFmtId="4" fontId="6" fillId="0" borderId="0" xfId="0" applyNumberFormat="1" applyFont="1" applyFill="1" applyBorder="1" applyAlignment="1">
      <alignment horizontal="center"/>
    </xf>
    <xf numFmtId="0" fontId="14" fillId="0" borderId="0" xfId="0" applyFont="1" applyFill="1" applyAlignment="1">
      <alignment vertical="center"/>
    </xf>
    <xf numFmtId="0" fontId="15" fillId="0" borderId="0" xfId="0" applyFont="1"/>
    <xf numFmtId="0" fontId="14" fillId="0" borderId="0" xfId="0" applyFont="1" applyAlignment="1">
      <alignment vertical="center"/>
    </xf>
    <xf numFmtId="0" fontId="8" fillId="0" borderId="0" xfId="0" applyFont="1" applyFill="1" applyBorder="1" applyAlignment="1">
      <alignment vertical="top" wrapText="1"/>
    </xf>
    <xf numFmtId="0" fontId="8" fillId="0" borderId="0" xfId="0" applyFont="1" applyFill="1" applyBorder="1" applyAlignment="1">
      <alignment horizontal="left"/>
    </xf>
    <xf numFmtId="0" fontId="9" fillId="0" borderId="0" xfId="0" applyFont="1" applyAlignment="1">
      <alignment vertical="center" wrapText="1"/>
    </xf>
    <xf numFmtId="0" fontId="0" fillId="0" borderId="0" xfId="0" applyFont="1" applyFill="1" applyBorder="1" applyAlignment="1">
      <alignment vertical="center"/>
    </xf>
    <xf numFmtId="0" fontId="9" fillId="0" borderId="0" xfId="0" applyFont="1" applyAlignment="1">
      <alignment horizontal="left" vertical="center" wrapText="1"/>
    </xf>
    <xf numFmtId="4" fontId="4" fillId="0" borderId="45" xfId="0" applyNumberFormat="1" applyFont="1" applyBorder="1" applyAlignment="1">
      <alignment vertical="center"/>
    </xf>
    <xf numFmtId="10" fontId="4" fillId="0" borderId="45" xfId="0" applyNumberFormat="1" applyFont="1" applyBorder="1" applyAlignment="1">
      <alignment vertical="center"/>
    </xf>
    <xf numFmtId="4" fontId="4" fillId="0" borderId="45" xfId="0" applyNumberFormat="1" applyFont="1" applyFill="1" applyBorder="1" applyAlignment="1">
      <alignment vertical="center"/>
    </xf>
    <xf numFmtId="4" fontId="4" fillId="0" borderId="45" xfId="0" applyNumberFormat="1" applyFont="1" applyBorder="1" applyAlignment="1">
      <alignment horizontal="right" vertical="center"/>
    </xf>
    <xf numFmtId="0" fontId="12" fillId="0" borderId="0" xfId="0" applyFont="1" applyAlignment="1">
      <alignment vertical="center"/>
    </xf>
    <xf numFmtId="4" fontId="10" fillId="4" borderId="45" xfId="0" applyNumberFormat="1" applyFont="1" applyFill="1" applyBorder="1" applyAlignment="1">
      <alignment vertical="center" wrapText="1"/>
    </xf>
    <xf numFmtId="1" fontId="10" fillId="0" borderId="36" xfId="0" applyNumberFormat="1" applyFont="1" applyFill="1" applyBorder="1" applyAlignment="1">
      <alignment horizontal="center" vertical="center"/>
    </xf>
    <xf numFmtId="1" fontId="10" fillId="0" borderId="31" xfId="0" applyNumberFormat="1" applyFont="1" applyFill="1" applyBorder="1" applyAlignment="1">
      <alignment horizontal="center" vertical="center"/>
    </xf>
    <xf numFmtId="4" fontId="8" fillId="4" borderId="0" xfId="0" applyNumberFormat="1" applyFont="1" applyFill="1" applyBorder="1" applyAlignment="1">
      <alignment vertical="center" wrapText="1"/>
    </xf>
    <xf numFmtId="4" fontId="5" fillId="0" borderId="23" xfId="0" applyNumberFormat="1" applyFont="1" applyBorder="1"/>
    <xf numFmtId="10" fontId="5" fillId="0" borderId="23" xfId="0" applyNumberFormat="1" applyFont="1" applyBorder="1"/>
    <xf numFmtId="0" fontId="7" fillId="0" borderId="24" xfId="0" applyFont="1" applyFill="1" applyBorder="1" applyAlignment="1">
      <alignment vertical="center" wrapText="1"/>
    </xf>
    <xf numFmtId="1" fontId="10" fillId="0" borderId="39" xfId="0" applyNumberFormat="1" applyFont="1" applyFill="1" applyBorder="1" applyAlignment="1">
      <alignment horizontal="center" vertical="center"/>
    </xf>
    <xf numFmtId="4" fontId="4" fillId="0" borderId="24" xfId="0" applyNumberFormat="1" applyFont="1" applyBorder="1" applyAlignment="1">
      <alignment horizontal="right" vertical="center" wrapText="1"/>
    </xf>
    <xf numFmtId="4" fontId="4" fillId="0" borderId="53" xfId="0" applyNumberFormat="1" applyFont="1" applyBorder="1" applyAlignment="1">
      <alignment vertical="center"/>
    </xf>
    <xf numFmtId="10" fontId="4" fillId="0" borderId="53" xfId="0" applyNumberFormat="1" applyFont="1" applyBorder="1" applyAlignment="1">
      <alignment vertical="center"/>
    </xf>
    <xf numFmtId="4" fontId="4" fillId="0" borderId="53" xfId="0" applyNumberFormat="1" applyFont="1" applyFill="1" applyBorder="1" applyAlignment="1">
      <alignment vertical="center"/>
    </xf>
    <xf numFmtId="4" fontId="4" fillId="0" borderId="24" xfId="0" applyNumberFormat="1" applyFont="1" applyFill="1" applyBorder="1" applyAlignment="1">
      <alignment vertical="center"/>
    </xf>
    <xf numFmtId="4" fontId="4" fillId="0" borderId="53" xfId="0" applyNumberFormat="1" applyFont="1" applyBorder="1" applyAlignment="1">
      <alignment horizontal="right" vertical="center" wrapText="1"/>
    </xf>
    <xf numFmtId="0" fontId="7" fillId="4" borderId="3" xfId="0" applyFont="1" applyFill="1" applyBorder="1" applyAlignment="1">
      <alignment horizontal="center" vertical="center" wrapText="1"/>
    </xf>
    <xf numFmtId="4" fontId="7" fillId="4" borderId="24" xfId="0" applyNumberFormat="1" applyFont="1" applyFill="1" applyBorder="1" applyAlignment="1">
      <alignment vertical="center" wrapText="1"/>
    </xf>
    <xf numFmtId="10" fontId="5" fillId="0" borderId="24" xfId="0" applyNumberFormat="1" applyFont="1" applyBorder="1" applyAlignment="1">
      <alignment vertical="center"/>
    </xf>
    <xf numFmtId="0" fontId="7" fillId="4" borderId="23" xfId="0" applyFont="1" applyFill="1" applyBorder="1" applyAlignment="1">
      <alignment horizontal="center" vertical="center" wrapText="1"/>
    </xf>
    <xf numFmtId="4" fontId="4" fillId="0" borderId="29" xfId="0" applyNumberFormat="1" applyFont="1" applyBorder="1" applyAlignment="1">
      <alignment vertical="center"/>
    </xf>
    <xf numFmtId="10" fontId="4" fillId="0" borderId="29" xfId="0" applyNumberFormat="1" applyFont="1" applyBorder="1" applyAlignment="1">
      <alignment vertical="center"/>
    </xf>
    <xf numFmtId="10" fontId="5" fillId="0" borderId="45" xfId="0" applyNumberFormat="1" applyFont="1" applyBorder="1" applyAlignment="1">
      <alignment vertical="center"/>
    </xf>
    <xf numFmtId="4" fontId="10" fillId="0" borderId="23" xfId="0" applyNumberFormat="1" applyFont="1" applyFill="1" applyBorder="1" applyAlignment="1">
      <alignment vertical="center" wrapText="1"/>
    </xf>
    <xf numFmtId="4" fontId="4" fillId="0" borderId="29" xfId="0" applyNumberFormat="1" applyFont="1" applyBorder="1" applyAlignment="1">
      <alignment horizontal="right" vertical="center"/>
    </xf>
    <xf numFmtId="0" fontId="10" fillId="4" borderId="45" xfId="0" applyFont="1" applyFill="1" applyBorder="1" applyAlignment="1">
      <alignment horizontal="center" vertical="center" wrapText="1"/>
    </xf>
    <xf numFmtId="4" fontId="10" fillId="0" borderId="45" xfId="0" applyNumberFormat="1" applyFont="1" applyFill="1" applyBorder="1" applyAlignment="1">
      <alignment vertical="center" wrapText="1"/>
    </xf>
    <xf numFmtId="4" fontId="10" fillId="0" borderId="37" xfId="0" applyNumberFormat="1" applyFont="1" applyFill="1" applyBorder="1" applyAlignment="1">
      <alignment vertical="center" wrapText="1"/>
    </xf>
    <xf numFmtId="4" fontId="4" fillId="0" borderId="53" xfId="0" applyNumberFormat="1" applyFont="1" applyBorder="1" applyAlignment="1">
      <alignment horizontal="right" vertical="center"/>
    </xf>
    <xf numFmtId="0" fontId="4" fillId="0" borderId="45" xfId="0" applyFont="1" applyBorder="1" applyAlignment="1">
      <alignment horizontal="left" vertical="center" wrapText="1"/>
    </xf>
    <xf numFmtId="0" fontId="4" fillId="0" borderId="24" xfId="0" applyFont="1" applyBorder="1" applyAlignment="1">
      <alignment horizontal="left" vertical="center" wrapText="1"/>
    </xf>
    <xf numFmtId="4" fontId="4" fillId="0" borderId="48" xfId="0" applyNumberFormat="1" applyFont="1" applyBorder="1" applyAlignment="1">
      <alignment horizontal="right" vertical="center"/>
    </xf>
    <xf numFmtId="4" fontId="4" fillId="0" borderId="48" xfId="0" applyNumberFormat="1" applyFont="1" applyBorder="1" applyAlignment="1">
      <alignment vertical="center"/>
    </xf>
    <xf numFmtId="0" fontId="10" fillId="4" borderId="0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vertical="center" wrapText="1"/>
    </xf>
    <xf numFmtId="4" fontId="16" fillId="0" borderId="0" xfId="0" applyNumberFormat="1" applyFont="1" applyFill="1" applyAlignment="1">
      <alignment vertical="center" wrapText="1"/>
    </xf>
    <xf numFmtId="10" fontId="16" fillId="0" borderId="0" xfId="0" applyNumberFormat="1" applyFont="1" applyFill="1" applyAlignment="1">
      <alignment vertical="center" wrapText="1"/>
    </xf>
    <xf numFmtId="4" fontId="18" fillId="0" borderId="0" xfId="0" applyNumberFormat="1" applyFont="1" applyFill="1" applyAlignment="1">
      <alignment vertical="center" wrapText="1"/>
    </xf>
    <xf numFmtId="0" fontId="8" fillId="0" borderId="0" xfId="0" applyFont="1" applyFill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4" fillId="0" borderId="53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4" fontId="2" fillId="0" borderId="0" xfId="0" applyNumberFormat="1" applyFont="1" applyFill="1" applyBorder="1" applyAlignment="1">
      <alignment vertical="center" wrapText="1"/>
    </xf>
    <xf numFmtId="4" fontId="4" fillId="0" borderId="50" xfId="0" applyNumberFormat="1" applyFont="1" applyBorder="1" applyAlignment="1">
      <alignment horizontal="right" vertical="center"/>
    </xf>
    <xf numFmtId="10" fontId="4" fillId="0" borderId="50" xfId="0" applyNumberFormat="1" applyFont="1" applyBorder="1" applyAlignment="1">
      <alignment vertical="center"/>
    </xf>
    <xf numFmtId="4" fontId="4" fillId="0" borderId="50" xfId="0" applyNumberFormat="1" applyFont="1" applyBorder="1" applyAlignment="1">
      <alignment vertical="center"/>
    </xf>
    <xf numFmtId="4" fontId="10" fillId="0" borderId="23" xfId="0" applyNumberFormat="1" applyFont="1" applyFill="1" applyBorder="1" applyAlignment="1">
      <alignment vertical="center"/>
    </xf>
    <xf numFmtId="4" fontId="10" fillId="0" borderId="24" xfId="0" applyNumberFormat="1" applyFont="1" applyFill="1" applyBorder="1" applyAlignment="1">
      <alignment vertical="center"/>
    </xf>
    <xf numFmtId="0" fontId="3" fillId="4" borderId="0" xfId="0" applyFont="1" applyFill="1" applyBorder="1"/>
    <xf numFmtId="0" fontId="3" fillId="4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10" fontId="2" fillId="0" borderId="0" xfId="0" applyNumberFormat="1" applyFont="1" applyFill="1" applyBorder="1" applyAlignment="1">
      <alignment vertical="center" wrapText="1"/>
    </xf>
    <xf numFmtId="4" fontId="10" fillId="0" borderId="0" xfId="0" applyNumberFormat="1" applyFont="1" applyFill="1" applyBorder="1" applyAlignment="1">
      <alignment horizontal="center"/>
    </xf>
    <xf numFmtId="0" fontId="1" fillId="0" borderId="0" xfId="0" applyFont="1" applyFill="1" applyBorder="1"/>
    <xf numFmtId="4" fontId="2" fillId="0" borderId="0" xfId="0" applyNumberFormat="1" applyFont="1" applyFill="1" applyBorder="1" applyAlignment="1">
      <alignment horizontal="center"/>
    </xf>
    <xf numFmtId="0" fontId="2" fillId="0" borderId="0" xfId="0" applyFont="1" applyFill="1" applyAlignment="1">
      <alignment vertical="center" wrapText="1"/>
    </xf>
    <xf numFmtId="10" fontId="2" fillId="0" borderId="0" xfId="0" applyNumberFormat="1" applyFont="1" applyFill="1" applyAlignment="1">
      <alignment vertical="center" wrapText="1"/>
    </xf>
    <xf numFmtId="4" fontId="3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vertical="top" wrapText="1"/>
    </xf>
    <xf numFmtId="4" fontId="10" fillId="0" borderId="50" xfId="0" applyNumberFormat="1" applyFont="1" applyBorder="1" applyAlignment="1">
      <alignment horizontal="right" vertical="center"/>
    </xf>
    <xf numFmtId="10" fontId="10" fillId="0" borderId="50" xfId="0" applyNumberFormat="1" applyFont="1" applyBorder="1" applyAlignment="1">
      <alignment vertical="center"/>
    </xf>
    <xf numFmtId="4" fontId="10" fillId="0" borderId="50" xfId="0" applyNumberFormat="1" applyFont="1" applyBorder="1" applyAlignment="1">
      <alignment vertical="center"/>
    </xf>
    <xf numFmtId="49" fontId="20" fillId="0" borderId="0" xfId="0" applyNumberFormat="1" applyFont="1"/>
    <xf numFmtId="0" fontId="20" fillId="0" borderId="0" xfId="0" applyFont="1"/>
    <xf numFmtId="4" fontId="10" fillId="0" borderId="47" xfId="0" applyNumberFormat="1" applyFont="1" applyBorder="1" applyAlignment="1">
      <alignment horizontal="right" vertical="center"/>
    </xf>
    <xf numFmtId="10" fontId="10" fillId="0" borderId="47" xfId="0" applyNumberFormat="1" applyFont="1" applyBorder="1" applyAlignment="1">
      <alignment vertical="center"/>
    </xf>
    <xf numFmtId="4" fontId="10" fillId="0" borderId="47" xfId="0" applyNumberFormat="1" applyFont="1" applyBorder="1" applyAlignment="1">
      <alignment vertical="center"/>
    </xf>
    <xf numFmtId="0" fontId="4" fillId="0" borderId="24" xfId="0" applyFont="1" applyBorder="1" applyAlignment="1">
      <alignment horizontal="center" vertical="center"/>
    </xf>
    <xf numFmtId="4" fontId="7" fillId="0" borderId="23" xfId="0" applyNumberFormat="1" applyFont="1" applyFill="1" applyBorder="1" applyAlignment="1">
      <alignment vertical="center" wrapText="1"/>
    </xf>
    <xf numFmtId="4" fontId="7" fillId="0" borderId="23" xfId="0" applyNumberFormat="1" applyFont="1" applyBorder="1" applyAlignment="1">
      <alignment vertical="center"/>
    </xf>
    <xf numFmtId="10" fontId="7" fillId="0" borderId="23" xfId="0" applyNumberFormat="1" applyFont="1" applyBorder="1" applyAlignment="1">
      <alignment vertical="center"/>
    </xf>
    <xf numFmtId="10" fontId="10" fillId="0" borderId="23" xfId="0" applyNumberFormat="1" applyFont="1" applyBorder="1" applyAlignment="1">
      <alignment vertical="center"/>
    </xf>
    <xf numFmtId="10" fontId="10" fillId="0" borderId="24" xfId="0" applyNumberFormat="1" applyFont="1" applyBorder="1" applyAlignment="1">
      <alignment vertical="center"/>
    </xf>
    <xf numFmtId="4" fontId="2" fillId="0" borderId="0" xfId="0" applyNumberFormat="1" applyFont="1" applyFill="1" applyAlignment="1">
      <alignment vertical="center" wrapText="1"/>
    </xf>
    <xf numFmtId="0" fontId="7" fillId="0" borderId="24" xfId="0" applyFont="1" applyFill="1" applyBorder="1" applyAlignment="1">
      <alignment horizontal="center" vertical="center" wrapText="1"/>
    </xf>
    <xf numFmtId="4" fontId="10" fillId="0" borderId="53" xfId="0" applyNumberFormat="1" applyFont="1" applyBorder="1" applyAlignment="1">
      <alignment vertical="center"/>
    </xf>
    <xf numFmtId="0" fontId="20" fillId="0" borderId="0" xfId="0" applyFont="1" applyBorder="1"/>
    <xf numFmtId="1" fontId="10" fillId="4" borderId="31" xfId="0" applyNumberFormat="1" applyFont="1" applyFill="1" applyBorder="1" applyAlignment="1">
      <alignment horizontal="center" vertical="center" wrapText="1"/>
    </xf>
    <xf numFmtId="4" fontId="10" fillId="4" borderId="23" xfId="0" applyNumberFormat="1" applyFont="1" applyFill="1" applyBorder="1" applyAlignment="1">
      <alignment horizontal="left" vertical="center" wrapText="1"/>
    </xf>
    <xf numFmtId="4" fontId="10" fillId="0" borderId="23" xfId="0" applyNumberFormat="1" applyFont="1" applyFill="1" applyBorder="1" applyAlignment="1">
      <alignment horizontal="center" vertical="center" wrapText="1"/>
    </xf>
    <xf numFmtId="0" fontId="4" fillId="0" borderId="13" xfId="0" applyFont="1" applyBorder="1"/>
    <xf numFmtId="0" fontId="10" fillId="0" borderId="23" xfId="0" applyFont="1" applyFill="1" applyBorder="1" applyAlignment="1">
      <alignment vertical="center" wrapText="1"/>
    </xf>
    <xf numFmtId="1" fontId="10" fillId="0" borderId="32" xfId="0" applyNumberFormat="1" applyFont="1" applyFill="1" applyBorder="1" applyAlignment="1">
      <alignment horizontal="center" vertical="center"/>
    </xf>
    <xf numFmtId="0" fontId="10" fillId="0" borderId="20" xfId="0" applyFont="1" applyFill="1" applyBorder="1" applyAlignment="1">
      <alignment vertical="center" wrapText="1"/>
    </xf>
    <xf numFmtId="0" fontId="10" fillId="4" borderId="23" xfId="0" applyFont="1" applyFill="1" applyBorder="1" applyAlignment="1">
      <alignment horizontal="center" vertical="center" wrapText="1"/>
    </xf>
    <xf numFmtId="4" fontId="10" fillId="0" borderId="20" xfId="0" applyNumberFormat="1" applyFont="1" applyFill="1" applyBorder="1" applyAlignment="1">
      <alignment vertical="center" wrapText="1"/>
    </xf>
    <xf numFmtId="1" fontId="7" fillId="0" borderId="33" xfId="0" applyNumberFormat="1" applyFont="1" applyFill="1" applyBorder="1" applyAlignment="1">
      <alignment horizontal="center" vertical="center"/>
    </xf>
    <xf numFmtId="0" fontId="10" fillId="0" borderId="18" xfId="0" applyFont="1" applyFill="1" applyBorder="1" applyAlignment="1">
      <alignment vertical="center" wrapText="1"/>
    </xf>
    <xf numFmtId="4" fontId="10" fillId="0" borderId="18" xfId="0" applyNumberFormat="1" applyFont="1" applyFill="1" applyBorder="1" applyAlignment="1">
      <alignment vertical="center" wrapText="1"/>
    </xf>
    <xf numFmtId="1" fontId="7" fillId="0" borderId="34" xfId="0" applyNumberFormat="1" applyFont="1" applyFill="1" applyBorder="1" applyAlignment="1">
      <alignment horizontal="center" vertical="center"/>
    </xf>
    <xf numFmtId="4" fontId="7" fillId="0" borderId="22" xfId="0" applyNumberFormat="1" applyFont="1" applyFill="1" applyBorder="1" applyAlignment="1">
      <alignment vertical="center" wrapText="1"/>
    </xf>
    <xf numFmtId="0" fontId="10" fillId="4" borderId="24" xfId="0" applyFont="1" applyFill="1" applyBorder="1" applyAlignment="1">
      <alignment horizontal="center" vertical="center" wrapText="1"/>
    </xf>
    <xf numFmtId="0" fontId="4" fillId="0" borderId="35" xfId="0" applyFont="1" applyBorder="1"/>
    <xf numFmtId="0" fontId="10" fillId="0" borderId="45" xfId="0" applyFont="1" applyFill="1" applyBorder="1" applyAlignment="1">
      <alignment vertical="center" wrapText="1"/>
    </xf>
    <xf numFmtId="0" fontId="4" fillId="4" borderId="45" xfId="0" applyFont="1" applyFill="1" applyBorder="1" applyAlignment="1">
      <alignment horizontal="center" vertical="center"/>
    </xf>
    <xf numFmtId="164" fontId="10" fillId="0" borderId="45" xfId="0" applyNumberFormat="1" applyFont="1" applyFill="1" applyBorder="1" applyAlignment="1">
      <alignment horizontal="center" vertical="center" wrapText="1"/>
    </xf>
    <xf numFmtId="0" fontId="4" fillId="0" borderId="4" xfId="0" applyFont="1" applyBorder="1"/>
    <xf numFmtId="4" fontId="10" fillId="0" borderId="53" xfId="0" applyNumberFormat="1" applyFont="1" applyFill="1" applyBorder="1" applyAlignment="1">
      <alignment horizontal="center" vertical="center" wrapText="1"/>
    </xf>
    <xf numFmtId="4" fontId="10" fillId="4" borderId="24" xfId="0" applyNumberFormat="1" applyFont="1" applyFill="1" applyBorder="1" applyAlignment="1">
      <alignment vertical="center" wrapText="1"/>
    </xf>
    <xf numFmtId="4" fontId="10" fillId="0" borderId="24" xfId="0" applyNumberFormat="1" applyFont="1" applyFill="1" applyBorder="1" applyAlignment="1">
      <alignment horizontal="center" vertical="center"/>
    </xf>
    <xf numFmtId="4" fontId="10" fillId="0" borderId="24" xfId="0" applyNumberFormat="1" applyFont="1" applyFill="1" applyBorder="1" applyAlignment="1">
      <alignment horizontal="center" vertical="center" wrapText="1"/>
    </xf>
    <xf numFmtId="4" fontId="10" fillId="0" borderId="45" xfId="0" applyNumberFormat="1" applyFont="1" applyFill="1" applyBorder="1" applyAlignment="1">
      <alignment horizontal="center" vertical="center"/>
    </xf>
    <xf numFmtId="4" fontId="10" fillId="0" borderId="45" xfId="0" applyNumberFormat="1" applyFont="1" applyFill="1" applyBorder="1" applyAlignment="1">
      <alignment horizontal="center" vertical="center" wrapText="1"/>
    </xf>
    <xf numFmtId="4" fontId="10" fillId="0" borderId="45" xfId="0" applyNumberFormat="1" applyFont="1" applyFill="1" applyBorder="1" applyAlignment="1">
      <alignment vertical="center"/>
    </xf>
    <xf numFmtId="1" fontId="10" fillId="0" borderId="67" xfId="0" applyNumberFormat="1" applyFont="1" applyFill="1" applyBorder="1" applyAlignment="1">
      <alignment horizontal="center" vertical="center"/>
    </xf>
    <xf numFmtId="4" fontId="10" fillId="0" borderId="3" xfId="0" applyNumberFormat="1" applyFont="1" applyFill="1" applyBorder="1" applyAlignment="1">
      <alignment horizontal="center" vertical="center" wrapText="1"/>
    </xf>
    <xf numFmtId="4" fontId="7" fillId="2" borderId="9" xfId="0" applyNumberFormat="1" applyFont="1" applyFill="1" applyBorder="1" applyAlignment="1">
      <alignment horizontal="center" vertical="center"/>
    </xf>
    <xf numFmtId="4" fontId="7" fillId="2" borderId="12" xfId="0" applyNumberFormat="1" applyFont="1" applyFill="1" applyBorder="1" applyAlignment="1">
      <alignment horizontal="center" vertical="center"/>
    </xf>
    <xf numFmtId="4" fontId="7" fillId="2" borderId="11" xfId="0" applyNumberFormat="1" applyFont="1" applyFill="1" applyBorder="1" applyAlignment="1">
      <alignment horizontal="center" vertical="center"/>
    </xf>
    <xf numFmtId="4" fontId="7" fillId="2" borderId="4" xfId="0" applyNumberFormat="1" applyFont="1" applyFill="1" applyBorder="1" applyAlignment="1">
      <alignment horizontal="center" vertical="center"/>
    </xf>
    <xf numFmtId="4" fontId="7" fillId="2" borderId="5" xfId="0" applyNumberFormat="1" applyFont="1" applyFill="1" applyBorder="1" applyAlignment="1">
      <alignment horizontal="center" vertical="center"/>
    </xf>
    <xf numFmtId="4" fontId="7" fillId="2" borderId="5" xfId="0" applyNumberFormat="1" applyFont="1" applyFill="1" applyBorder="1" applyAlignment="1">
      <alignment horizontal="center" vertical="center" wrapText="1"/>
    </xf>
    <xf numFmtId="4" fontId="7" fillId="2" borderId="12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vertical="center" wrapText="1"/>
    </xf>
    <xf numFmtId="4" fontId="10" fillId="0" borderId="19" xfId="0" applyNumberFormat="1" applyFont="1" applyFill="1" applyBorder="1" applyAlignment="1">
      <alignment vertical="center" wrapText="1"/>
    </xf>
    <xf numFmtId="4" fontId="10" fillId="0" borderId="16" xfId="0" applyNumberFormat="1" applyFont="1" applyFill="1" applyBorder="1" applyAlignment="1">
      <alignment vertical="center" wrapText="1"/>
    </xf>
    <xf numFmtId="4" fontId="7" fillId="0" borderId="21" xfId="0" applyNumberFormat="1" applyFont="1" applyFill="1" applyBorder="1" applyAlignment="1">
      <alignment vertical="center" wrapText="1"/>
    </xf>
    <xf numFmtId="4" fontId="10" fillId="0" borderId="17" xfId="0" applyNumberFormat="1" applyFont="1" applyFill="1" applyBorder="1" applyAlignment="1">
      <alignment vertical="center" wrapText="1"/>
    </xf>
    <xf numFmtId="4" fontId="4" fillId="0" borderId="37" xfId="0" applyNumberFormat="1" applyFont="1" applyBorder="1" applyAlignment="1">
      <alignment vertical="center"/>
    </xf>
    <xf numFmtId="0" fontId="10" fillId="0" borderId="3" xfId="0" applyFont="1" applyFill="1" applyBorder="1" applyAlignment="1">
      <alignment vertical="center" wrapText="1"/>
    </xf>
    <xf numFmtId="0" fontId="4" fillId="0" borderId="24" xfId="0" applyFont="1" applyBorder="1" applyAlignment="1">
      <alignment horizontal="center"/>
    </xf>
    <xf numFmtId="164" fontId="10" fillId="0" borderId="24" xfId="0" applyNumberFormat="1" applyFont="1" applyFill="1" applyBorder="1" applyAlignment="1">
      <alignment horizontal="center" vertical="center" wrapText="1"/>
    </xf>
    <xf numFmtId="0" fontId="10" fillId="0" borderId="24" xfId="0" applyFont="1" applyFill="1" applyBorder="1" applyAlignment="1">
      <alignment horizontal="center" vertical="center" wrapText="1"/>
    </xf>
    <xf numFmtId="1" fontId="10" fillId="4" borderId="40" xfId="0" applyNumberFormat="1" applyFont="1" applyFill="1" applyBorder="1" applyAlignment="1">
      <alignment horizontal="center" vertical="center"/>
    </xf>
    <xf numFmtId="0" fontId="10" fillId="4" borderId="2" xfId="0" applyFont="1" applyFill="1" applyBorder="1" applyAlignment="1">
      <alignment vertical="center" wrapText="1"/>
    </xf>
    <xf numFmtId="0" fontId="10" fillId="4" borderId="29" xfId="0" applyFont="1" applyFill="1" applyBorder="1" applyAlignment="1">
      <alignment horizontal="center" vertical="center" wrapText="1"/>
    </xf>
    <xf numFmtId="0" fontId="4" fillId="0" borderId="29" xfId="0" applyFont="1" applyBorder="1"/>
    <xf numFmtId="4" fontId="4" fillId="0" borderId="1" xfId="0" applyNumberFormat="1" applyFont="1" applyBorder="1"/>
    <xf numFmtId="0" fontId="4" fillId="0" borderId="41" xfId="0" applyFont="1" applyBorder="1"/>
    <xf numFmtId="1" fontId="7" fillId="4" borderId="42" xfId="0" applyNumberFormat="1" applyFont="1" applyFill="1" applyBorder="1" applyAlignment="1">
      <alignment horizontal="center" vertical="center"/>
    </xf>
    <xf numFmtId="1" fontId="10" fillId="0" borderId="43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vertical="center" wrapText="1"/>
    </xf>
    <xf numFmtId="0" fontId="10" fillId="0" borderId="29" xfId="0" applyFont="1" applyFill="1" applyBorder="1" applyAlignment="1">
      <alignment horizontal="center" vertical="center" wrapText="1"/>
    </xf>
    <xf numFmtId="1" fontId="10" fillId="0" borderId="40" xfId="0" applyNumberFormat="1" applyFont="1" applyFill="1" applyBorder="1" applyAlignment="1">
      <alignment horizontal="center" vertical="center"/>
    </xf>
    <xf numFmtId="0" fontId="10" fillId="0" borderId="23" xfId="0" applyFont="1" applyFill="1" applyBorder="1" applyAlignment="1">
      <alignment horizontal="center" vertical="center" wrapText="1"/>
    </xf>
    <xf numFmtId="1" fontId="7" fillId="0" borderId="42" xfId="0" applyNumberFormat="1" applyFont="1" applyFill="1" applyBorder="1" applyAlignment="1">
      <alignment horizontal="center" vertical="center"/>
    </xf>
    <xf numFmtId="164" fontId="10" fillId="0" borderId="24" xfId="0" applyNumberFormat="1" applyFont="1" applyFill="1" applyBorder="1" applyAlignment="1">
      <alignment horizontal="center" vertical="center" wrapText="1"/>
    </xf>
    <xf numFmtId="0" fontId="4" fillId="0" borderId="23" xfId="0" applyFont="1" applyBorder="1"/>
    <xf numFmtId="0" fontId="10" fillId="4" borderId="19" xfId="0" applyFont="1" applyFill="1" applyBorder="1" applyAlignment="1">
      <alignment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10" fillId="4" borderId="17" xfId="0" applyFont="1" applyFill="1" applyBorder="1" applyAlignment="1">
      <alignment vertical="center" wrapText="1"/>
    </xf>
    <xf numFmtId="0" fontId="10" fillId="0" borderId="28" xfId="0" applyFont="1" applyFill="1" applyBorder="1" applyAlignment="1">
      <alignment horizontal="center" vertical="center" wrapText="1"/>
    </xf>
    <xf numFmtId="1" fontId="7" fillId="0" borderId="39" xfId="0" applyNumberFormat="1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vertical="center" wrapText="1"/>
    </xf>
    <xf numFmtId="164" fontId="10" fillId="0" borderId="50" xfId="0" applyNumberFormat="1" applyFont="1" applyFill="1" applyBorder="1" applyAlignment="1">
      <alignment horizontal="center" vertical="center" wrapText="1"/>
    </xf>
    <xf numFmtId="164" fontId="10" fillId="0" borderId="53" xfId="0" applyNumberFormat="1" applyFont="1" applyFill="1" applyBorder="1" applyAlignment="1">
      <alignment horizontal="center" vertical="center" wrapText="1"/>
    </xf>
    <xf numFmtId="1" fontId="10" fillId="0" borderId="44" xfId="0" applyNumberFormat="1" applyFont="1" applyFill="1" applyBorder="1" applyAlignment="1">
      <alignment horizontal="center" vertical="center"/>
    </xf>
    <xf numFmtId="0" fontId="10" fillId="4" borderId="29" xfId="0" applyFont="1" applyFill="1" applyBorder="1" applyAlignment="1">
      <alignment vertical="center" wrapText="1"/>
    </xf>
    <xf numFmtId="0" fontId="10" fillId="4" borderId="20" xfId="0" applyFont="1" applyFill="1" applyBorder="1" applyAlignment="1">
      <alignment vertical="center" wrapText="1"/>
    </xf>
    <xf numFmtId="0" fontId="10" fillId="4" borderId="28" xfId="0" applyFont="1" applyFill="1" applyBorder="1" applyAlignment="1">
      <alignment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23" xfId="0" applyFont="1" applyFill="1" applyBorder="1" applyAlignment="1">
      <alignment horizontal="center" vertical="center" wrapText="1"/>
    </xf>
    <xf numFmtId="4" fontId="7" fillId="0" borderId="24" xfId="0" applyNumberFormat="1" applyFont="1" applyFill="1" applyBorder="1" applyAlignment="1">
      <alignment vertical="center" wrapText="1"/>
    </xf>
    <xf numFmtId="1" fontId="7" fillId="0" borderId="31" xfId="0" applyNumberFormat="1" applyFont="1" applyFill="1" applyBorder="1" applyAlignment="1">
      <alignment horizontal="center" vertical="center"/>
    </xf>
    <xf numFmtId="0" fontId="7" fillId="0" borderId="45" xfId="0" applyFont="1" applyFill="1" applyBorder="1" applyAlignment="1">
      <alignment horizontal="left" vertical="center"/>
    </xf>
    <xf numFmtId="4" fontId="7" fillId="0" borderId="45" xfId="0" applyNumberFormat="1" applyFont="1" applyFill="1" applyBorder="1" applyAlignment="1">
      <alignment vertical="center" wrapText="1"/>
    </xf>
    <xf numFmtId="1" fontId="10" fillId="0" borderId="46" xfId="0" applyNumberFormat="1" applyFont="1" applyFill="1" applyBorder="1" applyAlignment="1">
      <alignment horizontal="center" vertical="center"/>
    </xf>
    <xf numFmtId="0" fontId="4" fillId="0" borderId="49" xfId="0" applyFont="1" applyBorder="1"/>
    <xf numFmtId="0" fontId="4" fillId="0" borderId="0" xfId="0" applyFont="1"/>
    <xf numFmtId="1" fontId="7" fillId="4" borderId="0" xfId="0" applyNumberFormat="1" applyFont="1" applyFill="1" applyBorder="1" applyAlignment="1">
      <alignment horizontal="center" vertical="center"/>
    </xf>
    <xf numFmtId="0" fontId="7" fillId="4" borderId="0" xfId="0" applyFont="1" applyFill="1" applyBorder="1"/>
    <xf numFmtId="0" fontId="7" fillId="4" borderId="0" xfId="0" applyFont="1" applyFill="1" applyBorder="1" applyAlignment="1">
      <alignment vertical="center" wrapText="1"/>
    </xf>
    <xf numFmtId="0" fontId="10" fillId="0" borderId="0" xfId="0" applyFont="1" applyFill="1" applyAlignment="1">
      <alignment vertical="center" wrapText="1"/>
    </xf>
    <xf numFmtId="4" fontId="10" fillId="0" borderId="24" xfId="0" applyNumberFormat="1" applyFont="1" applyFill="1" applyBorder="1" applyAlignment="1">
      <alignment vertical="center" wrapText="1"/>
    </xf>
    <xf numFmtId="14" fontId="4" fillId="0" borderId="24" xfId="0" applyNumberFormat="1" applyFont="1" applyBorder="1" applyAlignment="1">
      <alignment horizontal="center" vertical="center"/>
    </xf>
    <xf numFmtId="4" fontId="10" fillId="0" borderId="24" xfId="0" applyNumberFormat="1" applyFont="1" applyFill="1" applyBorder="1" applyAlignment="1">
      <alignment vertical="top" wrapText="1"/>
    </xf>
    <xf numFmtId="1" fontId="10" fillId="0" borderId="56" xfId="0" applyNumberFormat="1" applyFont="1" applyFill="1" applyBorder="1" applyAlignment="1">
      <alignment horizontal="center" vertical="center"/>
    </xf>
    <xf numFmtId="4" fontId="10" fillId="0" borderId="50" xfId="0" applyNumberFormat="1" applyFont="1" applyFill="1" applyBorder="1" applyAlignment="1">
      <alignment vertical="center" wrapText="1"/>
    </xf>
    <xf numFmtId="4" fontId="10" fillId="0" borderId="50" xfId="0" applyNumberFormat="1" applyFont="1" applyFill="1" applyBorder="1" applyAlignment="1">
      <alignment horizontal="center" vertical="center" wrapText="1"/>
    </xf>
    <xf numFmtId="0" fontId="4" fillId="0" borderId="63" xfId="0" applyFont="1" applyBorder="1"/>
    <xf numFmtId="14" fontId="4" fillId="0" borderId="50" xfId="0" applyNumberFormat="1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10" fillId="0" borderId="50" xfId="0" applyFont="1" applyBorder="1" applyAlignment="1">
      <alignment horizontal="center" vertical="center"/>
    </xf>
    <xf numFmtId="0" fontId="10" fillId="0" borderId="63" xfId="0" applyFont="1" applyBorder="1"/>
    <xf numFmtId="4" fontId="10" fillId="0" borderId="47" xfId="0" applyNumberFormat="1" applyFont="1" applyFill="1" applyBorder="1" applyAlignment="1">
      <alignment vertical="center" wrapText="1"/>
    </xf>
    <xf numFmtId="0" fontId="10" fillId="0" borderId="47" xfId="0" applyFont="1" applyBorder="1" applyAlignment="1">
      <alignment horizontal="center" vertical="center"/>
    </xf>
    <xf numFmtId="164" fontId="10" fillId="0" borderId="47" xfId="0" applyNumberFormat="1" applyFont="1" applyFill="1" applyBorder="1" applyAlignment="1">
      <alignment horizontal="center" vertical="center" wrapText="1"/>
    </xf>
    <xf numFmtId="4" fontId="10" fillId="0" borderId="47" xfId="0" applyNumberFormat="1" applyFont="1" applyFill="1" applyBorder="1" applyAlignment="1">
      <alignment horizontal="center" vertical="center" wrapText="1"/>
    </xf>
    <xf numFmtId="0" fontId="10" fillId="0" borderId="64" xfId="0" applyFont="1" applyBorder="1"/>
    <xf numFmtId="4" fontId="10" fillId="0" borderId="53" xfId="0" applyNumberFormat="1" applyFont="1" applyFill="1" applyBorder="1" applyAlignment="1">
      <alignment vertical="center" wrapText="1"/>
    </xf>
    <xf numFmtId="0" fontId="4" fillId="0" borderId="53" xfId="0" applyFont="1" applyBorder="1" applyAlignment="1">
      <alignment horizontal="center" vertical="center" wrapText="1"/>
    </xf>
    <xf numFmtId="4" fontId="10" fillId="0" borderId="53" xfId="0" applyNumberFormat="1" applyFont="1" applyFill="1" applyBorder="1" applyAlignment="1">
      <alignment horizontal="center" vertical="center"/>
    </xf>
    <xf numFmtId="4" fontId="10" fillId="0" borderId="53" xfId="0" applyNumberFormat="1" applyFont="1" applyFill="1" applyBorder="1" applyAlignment="1">
      <alignment vertical="center"/>
    </xf>
    <xf numFmtId="0" fontId="4" fillId="0" borderId="57" xfId="0" applyFont="1" applyBorder="1"/>
    <xf numFmtId="4" fontId="7" fillId="0" borderId="2" xfId="0" applyNumberFormat="1" applyFont="1" applyFill="1" applyBorder="1" applyAlignment="1">
      <alignment horizontal="center" vertical="center"/>
    </xf>
    <xf numFmtId="0" fontId="10" fillId="0" borderId="13" xfId="0" applyFont="1" applyBorder="1"/>
    <xf numFmtId="4" fontId="10" fillId="0" borderId="2" xfId="0" applyNumberFormat="1" applyFont="1" applyFill="1" applyBorder="1" applyAlignment="1">
      <alignment horizontal="center" vertical="center"/>
    </xf>
    <xf numFmtId="0" fontId="10" fillId="0" borderId="22" xfId="0" applyFont="1" applyFill="1" applyBorder="1" applyAlignment="1">
      <alignment vertical="center" wrapText="1"/>
    </xf>
    <xf numFmtId="4" fontId="10" fillId="0" borderId="3" xfId="0" applyNumberFormat="1" applyFont="1" applyFill="1" applyBorder="1" applyAlignment="1">
      <alignment horizontal="center" vertical="center"/>
    </xf>
    <xf numFmtId="0" fontId="10" fillId="0" borderId="35" xfId="0" applyFont="1" applyBorder="1"/>
    <xf numFmtId="0" fontId="10" fillId="4" borderId="39" xfId="0" applyFont="1" applyFill="1" applyBorder="1" applyAlignment="1">
      <alignment horizontal="center" vertical="center"/>
    </xf>
    <xf numFmtId="0" fontId="10" fillId="0" borderId="39" xfId="0" applyFont="1" applyFill="1" applyBorder="1" applyAlignment="1">
      <alignment horizontal="center" vertical="center"/>
    </xf>
    <xf numFmtId="0" fontId="10" fillId="0" borderId="36" xfId="0" applyFont="1" applyFill="1" applyBorder="1" applyAlignment="1">
      <alignment horizontal="center" vertical="center"/>
    </xf>
    <xf numFmtId="4" fontId="10" fillId="0" borderId="45" xfId="0" applyNumberFormat="1" applyFont="1" applyFill="1" applyBorder="1" applyAlignment="1">
      <alignment vertical="top" wrapText="1"/>
    </xf>
    <xf numFmtId="4" fontId="10" fillId="0" borderId="37" xfId="0" applyNumberFormat="1" applyFont="1" applyFill="1" applyBorder="1" applyAlignment="1">
      <alignment horizontal="center" vertical="center"/>
    </xf>
    <xf numFmtId="1" fontId="10" fillId="4" borderId="0" xfId="0" applyNumberFormat="1" applyFont="1" applyFill="1" applyBorder="1" applyAlignment="1">
      <alignment horizontal="center" vertical="center"/>
    </xf>
    <xf numFmtId="0" fontId="10" fillId="4" borderId="0" xfId="0" applyFont="1" applyFill="1" applyBorder="1"/>
    <xf numFmtId="1" fontId="10" fillId="0" borderId="0" xfId="0" applyNumberFormat="1" applyFont="1" applyFill="1" applyBorder="1" applyAlignment="1">
      <alignment horizontal="center" vertical="center"/>
    </xf>
    <xf numFmtId="0" fontId="4" fillId="0" borderId="0" xfId="0" applyFont="1" applyBorder="1"/>
    <xf numFmtId="4" fontId="10" fillId="0" borderId="3" xfId="0" applyNumberFormat="1" applyFont="1" applyFill="1" applyBorder="1" applyAlignment="1">
      <alignment vertical="center" wrapText="1"/>
    </xf>
    <xf numFmtId="164" fontId="10" fillId="0" borderId="3" xfId="0" applyNumberFormat="1" applyFont="1" applyFill="1" applyBorder="1" applyAlignment="1">
      <alignment horizontal="center" vertical="center" wrapText="1"/>
    </xf>
    <xf numFmtId="14" fontId="4" fillId="0" borderId="24" xfId="0" applyNumberFormat="1" applyFont="1" applyBorder="1" applyAlignment="1">
      <alignment horizontal="center"/>
    </xf>
    <xf numFmtId="1" fontId="10" fillId="4" borderId="31" xfId="0" applyNumberFormat="1" applyFont="1" applyFill="1" applyBorder="1" applyAlignment="1">
      <alignment horizontal="center" vertical="center"/>
    </xf>
    <xf numFmtId="0" fontId="10" fillId="4" borderId="2" xfId="0" applyFont="1" applyFill="1" applyBorder="1" applyAlignment="1">
      <alignment horizontal="center" vertical="center" wrapText="1"/>
    </xf>
    <xf numFmtId="4" fontId="10" fillId="4" borderId="23" xfId="0" applyNumberFormat="1" applyFont="1" applyFill="1" applyBorder="1" applyAlignment="1">
      <alignment vertical="center" wrapText="1"/>
    </xf>
    <xf numFmtId="4" fontId="10" fillId="0" borderId="2" xfId="0" applyNumberFormat="1" applyFont="1" applyFill="1" applyBorder="1" applyAlignment="1">
      <alignment vertical="center" wrapText="1"/>
    </xf>
    <xf numFmtId="1" fontId="7" fillId="4" borderId="39" xfId="0" applyNumberFormat="1" applyFont="1" applyFill="1" applyBorder="1" applyAlignment="1">
      <alignment horizontal="center" vertical="center"/>
    </xf>
    <xf numFmtId="4" fontId="10" fillId="0" borderId="45" xfId="0" applyNumberFormat="1" applyFont="1" applyFill="1" applyBorder="1" applyAlignment="1">
      <alignment horizontal="left" vertical="center" wrapText="1"/>
    </xf>
    <xf numFmtId="14" fontId="10" fillId="0" borderId="50" xfId="0" applyNumberFormat="1" applyFont="1" applyBorder="1" applyAlignment="1">
      <alignment horizontal="center" vertical="center"/>
    </xf>
    <xf numFmtId="0" fontId="10" fillId="0" borderId="50" xfId="1" applyFont="1" applyFill="1" applyBorder="1" applyAlignment="1">
      <alignment horizontal="center" vertical="center"/>
    </xf>
    <xf numFmtId="4" fontId="10" fillId="0" borderId="50" xfId="0" applyNumberFormat="1" applyFont="1" applyFill="1" applyBorder="1" applyAlignment="1">
      <alignment horizontal="right" vertical="center"/>
    </xf>
    <xf numFmtId="0" fontId="10" fillId="0" borderId="0" xfId="0" applyFont="1" applyBorder="1"/>
    <xf numFmtId="0" fontId="10" fillId="0" borderId="0" xfId="0" applyFont="1" applyFill="1" applyBorder="1"/>
    <xf numFmtId="4" fontId="10" fillId="0" borderId="0" xfId="0" applyNumberFormat="1" applyFont="1" applyFill="1" applyBorder="1" applyAlignment="1">
      <alignment vertical="center" wrapText="1"/>
    </xf>
    <xf numFmtId="0" fontId="10" fillId="0" borderId="0" xfId="0" applyFont="1" applyFill="1" applyBorder="1" applyAlignment="1">
      <alignment horizontal="center" vertical="center" wrapText="1"/>
    </xf>
    <xf numFmtId="164" fontId="10" fillId="0" borderId="0" xfId="0" applyNumberFormat="1" applyFont="1" applyFill="1" applyBorder="1" applyAlignment="1">
      <alignment horizontal="center" vertical="center" wrapText="1"/>
    </xf>
    <xf numFmtId="1" fontId="10" fillId="4" borderId="27" xfId="0" applyNumberFormat="1" applyFont="1" applyFill="1" applyBorder="1" applyAlignment="1">
      <alignment horizontal="center" vertical="center"/>
    </xf>
    <xf numFmtId="4" fontId="10" fillId="0" borderId="30" xfId="0" applyNumberFormat="1" applyFont="1" applyFill="1" applyBorder="1" applyAlignment="1">
      <alignment vertical="center" wrapText="1"/>
    </xf>
    <xf numFmtId="4" fontId="10" fillId="0" borderId="29" xfId="0" applyNumberFormat="1" applyFont="1" applyFill="1" applyBorder="1" applyAlignment="1">
      <alignment horizontal="center" vertical="center" wrapText="1"/>
    </xf>
    <xf numFmtId="4" fontId="10" fillId="0" borderId="29" xfId="0" applyNumberFormat="1" applyFont="1" applyFill="1" applyBorder="1" applyAlignment="1">
      <alignment vertical="center" wrapText="1"/>
    </xf>
    <xf numFmtId="1" fontId="7" fillId="4" borderId="16" xfId="0" applyNumberFormat="1" applyFont="1" applyFill="1" applyBorder="1" applyAlignment="1">
      <alignment horizontal="center" vertical="center"/>
    </xf>
    <xf numFmtId="1" fontId="7" fillId="4" borderId="17" xfId="0" applyNumberFormat="1" applyFont="1" applyFill="1" applyBorder="1" applyAlignment="1">
      <alignment horizontal="center" vertical="center"/>
    </xf>
    <xf numFmtId="4" fontId="10" fillId="0" borderId="28" xfId="0" applyNumberFormat="1" applyFont="1" applyFill="1" applyBorder="1" applyAlignment="1">
      <alignment vertical="center" wrapText="1"/>
    </xf>
    <xf numFmtId="1" fontId="7" fillId="4" borderId="3" xfId="0" applyNumberFormat="1" applyFont="1" applyFill="1" applyBorder="1" applyAlignment="1">
      <alignment horizontal="center" vertical="center"/>
    </xf>
    <xf numFmtId="164" fontId="7" fillId="0" borderId="3" xfId="0" applyNumberFormat="1" applyFont="1" applyFill="1" applyBorder="1" applyAlignment="1">
      <alignment vertical="center" wrapText="1"/>
    </xf>
    <xf numFmtId="4" fontId="7" fillId="0" borderId="3" xfId="0" applyNumberFormat="1" applyFont="1" applyFill="1" applyBorder="1" applyAlignment="1">
      <alignment vertical="center" wrapText="1"/>
    </xf>
    <xf numFmtId="1" fontId="10" fillId="4" borderId="2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vertical="center" wrapText="1"/>
    </xf>
    <xf numFmtId="1" fontId="7" fillId="4" borderId="19" xfId="0" applyNumberFormat="1" applyFont="1" applyFill="1" applyBorder="1" applyAlignment="1">
      <alignment horizontal="center" vertical="center"/>
    </xf>
    <xf numFmtId="1" fontId="7" fillId="4" borderId="21" xfId="0" applyNumberFormat="1" applyFont="1" applyFill="1" applyBorder="1" applyAlignment="1">
      <alignment horizontal="center" vertical="center"/>
    </xf>
    <xf numFmtId="164" fontId="7" fillId="0" borderId="22" xfId="0" applyNumberFormat="1" applyFont="1" applyFill="1" applyBorder="1" applyAlignment="1">
      <alignment vertical="center" wrapText="1"/>
    </xf>
    <xf numFmtId="4" fontId="7" fillId="0" borderId="2" xfId="0" applyNumberFormat="1" applyFont="1" applyFill="1" applyBorder="1" applyAlignment="1">
      <alignment vertical="center" wrapText="1"/>
    </xf>
    <xf numFmtId="1" fontId="10" fillId="4" borderId="44" xfId="0" applyNumberFormat="1" applyFont="1" applyFill="1" applyBorder="1" applyAlignment="1">
      <alignment horizontal="center" vertical="center"/>
    </xf>
    <xf numFmtId="0" fontId="10" fillId="4" borderId="53" xfId="0" applyFont="1" applyFill="1" applyBorder="1" applyAlignment="1">
      <alignment horizontal="center" vertical="center" wrapText="1"/>
    </xf>
    <xf numFmtId="1" fontId="10" fillId="0" borderId="58" xfId="0" applyNumberFormat="1" applyFont="1" applyFill="1" applyBorder="1" applyAlignment="1">
      <alignment horizontal="center" vertical="center"/>
    </xf>
    <xf numFmtId="4" fontId="10" fillId="0" borderId="38" xfId="0" applyNumberFormat="1" applyFont="1" applyFill="1" applyBorder="1" applyAlignment="1">
      <alignment vertical="center" wrapText="1"/>
    </xf>
    <xf numFmtId="0" fontId="10" fillId="0" borderId="53" xfId="0" applyFont="1" applyFill="1" applyBorder="1" applyAlignment="1">
      <alignment vertical="center" wrapText="1"/>
    </xf>
    <xf numFmtId="0" fontId="10" fillId="0" borderId="53" xfId="0" applyFont="1" applyFill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/>
    </xf>
    <xf numFmtId="164" fontId="10" fillId="0" borderId="45" xfId="0" applyNumberFormat="1" applyFont="1" applyFill="1" applyBorder="1" applyAlignment="1">
      <alignment horizontal="center" vertical="center"/>
    </xf>
    <xf numFmtId="4" fontId="10" fillId="0" borderId="50" xfId="0" applyNumberFormat="1" applyFont="1" applyFill="1" applyBorder="1" applyAlignment="1">
      <alignment vertical="center"/>
    </xf>
    <xf numFmtId="4" fontId="10" fillId="0" borderId="3" xfId="0" applyNumberFormat="1" applyFont="1" applyFill="1" applyBorder="1" applyAlignment="1">
      <alignment horizontal="right" vertical="center"/>
    </xf>
    <xf numFmtId="4" fontId="10" fillId="0" borderId="24" xfId="0" applyNumberFormat="1" applyFont="1" applyFill="1" applyBorder="1" applyAlignment="1">
      <alignment horizontal="right" vertical="center"/>
    </xf>
    <xf numFmtId="4" fontId="10" fillId="0" borderId="37" xfId="0" applyNumberFormat="1" applyFont="1" applyFill="1" applyBorder="1" applyAlignment="1">
      <alignment horizontal="right" vertical="center"/>
    </xf>
    <xf numFmtId="1" fontId="10" fillId="4" borderId="56" xfId="0" applyNumberFormat="1" applyFont="1" applyFill="1" applyBorder="1" applyAlignment="1">
      <alignment horizontal="center" vertical="center"/>
    </xf>
    <xf numFmtId="4" fontId="10" fillId="4" borderId="53" xfId="0" applyNumberFormat="1" applyFont="1" applyFill="1" applyBorder="1" applyAlignment="1">
      <alignment vertical="center" wrapText="1"/>
    </xf>
    <xf numFmtId="0" fontId="4" fillId="0" borderId="53" xfId="0" applyFont="1" applyBorder="1" applyAlignment="1">
      <alignment horizontal="center"/>
    </xf>
    <xf numFmtId="164" fontId="10" fillId="4" borderId="53" xfId="0" applyNumberFormat="1" applyFont="1" applyFill="1" applyBorder="1" applyAlignment="1">
      <alignment horizontal="center" vertical="center" wrapText="1"/>
    </xf>
    <xf numFmtId="4" fontId="10" fillId="4" borderId="50" xfId="0" applyNumberFormat="1" applyFont="1" applyFill="1" applyBorder="1" applyAlignment="1">
      <alignment vertical="center" wrapText="1"/>
    </xf>
    <xf numFmtId="1" fontId="10" fillId="4" borderId="39" xfId="0" applyNumberFormat="1" applyFont="1" applyFill="1" applyBorder="1" applyAlignment="1">
      <alignment horizontal="center" vertical="center"/>
    </xf>
    <xf numFmtId="164" fontId="10" fillId="4" borderId="24" xfId="0" applyNumberFormat="1" applyFont="1" applyFill="1" applyBorder="1" applyAlignment="1">
      <alignment horizontal="center" vertical="center" wrapText="1"/>
    </xf>
    <xf numFmtId="4" fontId="10" fillId="4" borderId="3" xfId="0" applyNumberFormat="1" applyFont="1" applyFill="1" applyBorder="1" applyAlignment="1">
      <alignment vertical="center" wrapText="1"/>
    </xf>
    <xf numFmtId="4" fontId="10" fillId="4" borderId="61" xfId="0" applyNumberFormat="1" applyFont="1" applyFill="1" applyBorder="1" applyAlignment="1">
      <alignment vertical="center" wrapText="1"/>
    </xf>
    <xf numFmtId="4" fontId="10" fillId="0" borderId="51" xfId="0" applyNumberFormat="1" applyFont="1" applyFill="1" applyBorder="1" applyAlignment="1">
      <alignment vertical="center" wrapText="1"/>
    </xf>
    <xf numFmtId="4" fontId="10" fillId="4" borderId="51" xfId="0" applyNumberFormat="1" applyFont="1" applyFill="1" applyBorder="1" applyAlignment="1">
      <alignment vertical="center" wrapText="1"/>
    </xf>
    <xf numFmtId="4" fontId="7" fillId="0" borderId="65" xfId="0" applyNumberFormat="1" applyFont="1" applyFill="1" applyBorder="1" applyAlignment="1">
      <alignment vertical="center" wrapText="1"/>
    </xf>
    <xf numFmtId="4" fontId="7" fillId="0" borderId="66" xfId="0" applyNumberFormat="1" applyFont="1" applyFill="1" applyBorder="1" applyAlignment="1">
      <alignment vertical="center" wrapText="1"/>
    </xf>
    <xf numFmtId="1" fontId="10" fillId="4" borderId="36" xfId="0" applyNumberFormat="1" applyFont="1" applyFill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164" fontId="10" fillId="4" borderId="45" xfId="0" applyNumberFormat="1" applyFont="1" applyFill="1" applyBorder="1" applyAlignment="1">
      <alignment horizontal="center" vertical="center" wrapText="1"/>
    </xf>
    <xf numFmtId="0" fontId="10" fillId="0" borderId="45" xfId="0" applyFont="1" applyFill="1" applyBorder="1" applyAlignment="1">
      <alignment horizontal="center" vertical="center" wrapText="1"/>
    </xf>
    <xf numFmtId="4" fontId="10" fillId="4" borderId="37" xfId="0" applyNumberFormat="1" applyFont="1" applyFill="1" applyBorder="1" applyAlignment="1">
      <alignment vertical="center" wrapText="1"/>
    </xf>
    <xf numFmtId="4" fontId="10" fillId="4" borderId="65" xfId="0" applyNumberFormat="1" applyFont="1" applyFill="1" applyBorder="1" applyAlignment="1">
      <alignment vertical="center" wrapText="1"/>
    </xf>
    <xf numFmtId="0" fontId="10" fillId="4" borderId="50" xfId="0" applyFont="1" applyFill="1" applyBorder="1" applyAlignment="1">
      <alignment vertical="center" wrapText="1"/>
    </xf>
    <xf numFmtId="14" fontId="10" fillId="0" borderId="50" xfId="1" applyNumberFormat="1" applyFont="1" applyFill="1" applyBorder="1" applyAlignment="1">
      <alignment horizontal="center" vertical="center" wrapText="1"/>
    </xf>
    <xf numFmtId="0" fontId="10" fillId="4" borderId="37" xfId="0" applyFont="1" applyFill="1" applyBorder="1" applyAlignment="1">
      <alignment vertical="center" wrapText="1"/>
    </xf>
    <xf numFmtId="0" fontId="10" fillId="0" borderId="37" xfId="1" applyFont="1" applyFill="1" applyBorder="1" applyAlignment="1">
      <alignment horizontal="center" vertical="center"/>
    </xf>
    <xf numFmtId="14" fontId="10" fillId="0" borderId="37" xfId="1" applyNumberFormat="1" applyFont="1" applyFill="1" applyBorder="1" applyAlignment="1">
      <alignment horizontal="center" vertical="center" wrapText="1"/>
    </xf>
    <xf numFmtId="4" fontId="10" fillId="0" borderId="37" xfId="0" applyNumberFormat="1" applyFont="1" applyFill="1" applyBorder="1" applyAlignment="1">
      <alignment vertical="center"/>
    </xf>
    <xf numFmtId="4" fontId="10" fillId="4" borderId="45" xfId="0" applyNumberFormat="1" applyFont="1" applyFill="1" applyBorder="1" applyAlignment="1">
      <alignment horizontal="right" vertical="center" wrapText="1"/>
    </xf>
    <xf numFmtId="4" fontId="10" fillId="4" borderId="47" xfId="0" applyNumberFormat="1" applyFont="1" applyFill="1" applyBorder="1" applyAlignment="1">
      <alignment vertical="center" wrapText="1"/>
    </xf>
    <xf numFmtId="0" fontId="4" fillId="0" borderId="48" xfId="0" applyFont="1" applyFill="1" applyBorder="1" applyAlignment="1">
      <alignment horizontal="center" vertical="center"/>
    </xf>
    <xf numFmtId="4" fontId="10" fillId="0" borderId="48" xfId="0" applyNumberFormat="1" applyFont="1" applyFill="1" applyBorder="1" applyAlignment="1">
      <alignment horizontal="center" vertical="center" wrapText="1"/>
    </xf>
    <xf numFmtId="4" fontId="10" fillId="0" borderId="47" xfId="1" applyNumberFormat="1" applyFont="1" applyFill="1" applyBorder="1" applyAlignment="1">
      <alignment horizontal="center" vertical="center"/>
    </xf>
    <xf numFmtId="0" fontId="10" fillId="0" borderId="46" xfId="0" applyFont="1" applyFill="1" applyBorder="1" applyAlignment="1">
      <alignment horizontal="center" vertical="center" wrapText="1"/>
    </xf>
    <xf numFmtId="0" fontId="10" fillId="0" borderId="47" xfId="0" applyFont="1" applyFill="1" applyBorder="1" applyAlignment="1">
      <alignment vertical="center" wrapText="1"/>
    </xf>
    <xf numFmtId="0" fontId="10" fillId="0" borderId="48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10" fillId="0" borderId="47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0" fillId="0" borderId="60" xfId="0" applyFont="1" applyFill="1" applyBorder="1" applyAlignment="1">
      <alignment vertical="center" wrapText="1"/>
    </xf>
    <xf numFmtId="1" fontId="21" fillId="4" borderId="31" xfId="0" applyNumberFormat="1" applyFont="1" applyFill="1" applyBorder="1" applyAlignment="1">
      <alignment horizontal="center" vertical="center"/>
    </xf>
    <xf numFmtId="0" fontId="10" fillId="0" borderId="59" xfId="0" applyFont="1" applyFill="1" applyBorder="1" applyAlignment="1">
      <alignment vertical="center" wrapText="1"/>
    </xf>
    <xf numFmtId="0" fontId="10" fillId="0" borderId="52" xfId="0" applyFont="1" applyFill="1" applyBorder="1" applyAlignment="1">
      <alignment vertical="center" wrapText="1"/>
    </xf>
    <xf numFmtId="4" fontId="7" fillId="0" borderId="37" xfId="0" applyNumberFormat="1" applyFont="1" applyFill="1" applyBorder="1" applyAlignment="1">
      <alignment vertical="center" wrapText="1"/>
    </xf>
    <xf numFmtId="4" fontId="10" fillId="4" borderId="0" xfId="0" applyNumberFormat="1" applyFont="1" applyFill="1" applyBorder="1" applyAlignment="1">
      <alignment vertical="center" wrapText="1"/>
    </xf>
    <xf numFmtId="4" fontId="10" fillId="0" borderId="0" xfId="0" applyNumberFormat="1" applyFont="1" applyFill="1" applyBorder="1" applyAlignment="1">
      <alignment horizontal="center" vertical="center"/>
    </xf>
    <xf numFmtId="4" fontId="10" fillId="0" borderId="0" xfId="0" applyNumberFormat="1" applyFont="1" applyFill="1" applyBorder="1" applyAlignment="1">
      <alignment horizontal="center" vertical="center" wrapText="1"/>
    </xf>
    <xf numFmtId="4" fontId="10" fillId="0" borderId="0" xfId="0" applyNumberFormat="1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4" fontId="10" fillId="0" borderId="0" xfId="0" applyNumberFormat="1" applyFont="1" applyFill="1" applyAlignment="1">
      <alignment vertical="center" wrapText="1"/>
    </xf>
    <xf numFmtId="1" fontId="22" fillId="0" borderId="0" xfId="0" applyNumberFormat="1" applyFont="1" applyFill="1" applyAlignment="1">
      <alignment horizontal="center" vertical="center"/>
    </xf>
    <xf numFmtId="4" fontId="7" fillId="0" borderId="0" xfId="0" applyNumberFormat="1" applyFont="1" applyFill="1" applyAlignment="1">
      <alignment vertical="center" wrapText="1"/>
    </xf>
    <xf numFmtId="0" fontId="7" fillId="0" borderId="0" xfId="0" applyFont="1" applyFill="1" applyAlignment="1">
      <alignment horizontal="center" vertical="center" wrapText="1"/>
    </xf>
    <xf numFmtId="164" fontId="7" fillId="0" borderId="0" xfId="0" applyNumberFormat="1" applyFont="1" applyFill="1" applyAlignment="1">
      <alignment horizontal="center" vertical="center" wrapText="1"/>
    </xf>
    <xf numFmtId="0" fontId="7" fillId="0" borderId="0" xfId="0" applyFont="1" applyFill="1" applyAlignment="1">
      <alignment vertical="center" wrapText="1"/>
    </xf>
    <xf numFmtId="0" fontId="4" fillId="4" borderId="50" xfId="0" applyFont="1" applyFill="1" applyBorder="1" applyAlignment="1">
      <alignment horizontal="center" vertical="center"/>
    </xf>
    <xf numFmtId="0" fontId="10" fillId="0" borderId="50" xfId="0" applyFont="1" applyFill="1" applyBorder="1" applyAlignment="1">
      <alignment horizontal="center" vertical="center"/>
    </xf>
    <xf numFmtId="4" fontId="10" fillId="0" borderId="50" xfId="0" applyNumberFormat="1" applyFont="1" applyFill="1" applyBorder="1" applyAlignment="1">
      <alignment horizontal="center" vertical="center"/>
    </xf>
    <xf numFmtId="4" fontId="10" fillId="4" borderId="68" xfId="0" applyNumberFormat="1" applyFont="1" applyFill="1" applyBorder="1" applyAlignment="1">
      <alignment vertical="center" wrapText="1"/>
    </xf>
    <xf numFmtId="0" fontId="4" fillId="4" borderId="68" xfId="0" applyFont="1" applyFill="1" applyBorder="1" applyAlignment="1">
      <alignment horizontal="center" vertical="center"/>
    </xf>
    <xf numFmtId="0" fontId="10" fillId="0" borderId="68" xfId="0" applyFont="1" applyFill="1" applyBorder="1" applyAlignment="1">
      <alignment horizontal="center" vertical="center"/>
    </xf>
    <xf numFmtId="4" fontId="10" fillId="0" borderId="68" xfId="0" applyNumberFormat="1" applyFont="1" applyFill="1" applyBorder="1" applyAlignment="1">
      <alignment horizontal="center" vertical="center"/>
    </xf>
    <xf numFmtId="4" fontId="10" fillId="0" borderId="68" xfId="0" applyNumberFormat="1" applyFont="1" applyFill="1" applyBorder="1" applyAlignment="1">
      <alignment horizontal="center" vertical="center" wrapText="1"/>
    </xf>
    <xf numFmtId="4" fontId="10" fillId="0" borderId="68" xfId="0" applyNumberFormat="1" applyFont="1" applyFill="1" applyBorder="1" applyAlignment="1">
      <alignment vertical="center"/>
    </xf>
    <xf numFmtId="4" fontId="4" fillId="0" borderId="68" xfId="0" applyNumberFormat="1" applyFont="1" applyBorder="1" applyAlignment="1">
      <alignment vertical="center"/>
    </xf>
    <xf numFmtId="10" fontId="4" fillId="0" borderId="68" xfId="0" applyNumberFormat="1" applyFont="1" applyBorder="1" applyAlignment="1">
      <alignment vertical="center"/>
    </xf>
    <xf numFmtId="0" fontId="4" fillId="0" borderId="69" xfId="0" applyFont="1" applyBorder="1"/>
    <xf numFmtId="0" fontId="4" fillId="4" borderId="47" xfId="0" applyFont="1" applyFill="1" applyBorder="1" applyAlignment="1">
      <alignment horizontal="center" vertical="center"/>
    </xf>
    <xf numFmtId="0" fontId="10" fillId="0" borderId="47" xfId="0" applyFont="1" applyFill="1" applyBorder="1" applyAlignment="1">
      <alignment horizontal="center" vertical="center"/>
    </xf>
    <xf numFmtId="4" fontId="10" fillId="0" borderId="47" xfId="0" applyNumberFormat="1" applyFont="1" applyFill="1" applyBorder="1" applyAlignment="1">
      <alignment horizontal="center" vertical="center"/>
    </xf>
    <xf numFmtId="4" fontId="10" fillId="0" borderId="47" xfId="0" applyNumberFormat="1" applyFont="1" applyFill="1" applyBorder="1" applyAlignment="1">
      <alignment vertical="center"/>
    </xf>
    <xf numFmtId="4" fontId="4" fillId="0" borderId="47" xfId="0" applyNumberFormat="1" applyFont="1" applyBorder="1" applyAlignment="1">
      <alignment vertical="center"/>
    </xf>
    <xf numFmtId="10" fontId="4" fillId="0" borderId="47" xfId="0" applyNumberFormat="1" applyFont="1" applyBorder="1" applyAlignment="1">
      <alignment vertical="center"/>
    </xf>
    <xf numFmtId="4" fontId="4" fillId="0" borderId="47" xfId="0" applyNumberFormat="1" applyFont="1" applyFill="1" applyBorder="1" applyAlignment="1">
      <alignment vertical="center"/>
    </xf>
    <xf numFmtId="0" fontId="4" fillId="0" borderId="64" xfId="0" applyFont="1" applyBorder="1"/>
    <xf numFmtId="4" fontId="4" fillId="0" borderId="37" xfId="0" applyNumberFormat="1" applyFont="1" applyBorder="1" applyAlignment="1">
      <alignment horizontal="right" vertical="center"/>
    </xf>
    <xf numFmtId="0" fontId="4" fillId="0" borderId="47" xfId="0" applyFont="1" applyBorder="1" applyAlignment="1">
      <alignment horizontal="center" vertical="center"/>
    </xf>
    <xf numFmtId="49" fontId="20" fillId="0" borderId="0" xfId="0" applyNumberFormat="1" applyFont="1" applyBorder="1"/>
    <xf numFmtId="0" fontId="10" fillId="0" borderId="50" xfId="0" applyFont="1" applyFill="1" applyBorder="1" applyAlignment="1">
      <alignment vertical="center" wrapText="1"/>
    </xf>
    <xf numFmtId="0" fontId="4" fillId="0" borderId="50" xfId="0" applyFont="1" applyBorder="1" applyAlignment="1">
      <alignment horizontal="center" vertical="center" wrapText="1"/>
    </xf>
    <xf numFmtId="0" fontId="10" fillId="0" borderId="50" xfId="0" applyFont="1" applyFill="1" applyBorder="1" applyAlignment="1">
      <alignment horizontal="center" vertical="center" wrapText="1"/>
    </xf>
    <xf numFmtId="4" fontId="4" fillId="0" borderId="50" xfId="0" applyNumberFormat="1" applyFont="1" applyBorder="1" applyAlignment="1">
      <alignment horizontal="right" vertical="center" wrapText="1"/>
    </xf>
    <xf numFmtId="4" fontId="10" fillId="0" borderId="50" xfId="0" applyNumberFormat="1" applyFont="1" applyFill="1" applyBorder="1" applyAlignment="1">
      <alignment vertical="top" wrapText="1"/>
    </xf>
    <xf numFmtId="0" fontId="4" fillId="0" borderId="50" xfId="0" applyFont="1" applyBorder="1"/>
    <xf numFmtId="0" fontId="4" fillId="0" borderId="50" xfId="0" applyFont="1" applyBorder="1" applyAlignment="1">
      <alignment horizontal="center" wrapText="1"/>
    </xf>
    <xf numFmtId="14" fontId="10" fillId="0" borderId="50" xfId="0" applyNumberFormat="1" applyFont="1" applyBorder="1" applyAlignment="1">
      <alignment horizontal="center" vertical="center" wrapText="1"/>
    </xf>
    <xf numFmtId="0" fontId="4" fillId="0" borderId="63" xfId="0" applyFont="1" applyBorder="1" applyAlignment="1">
      <alignment vertical="center" wrapText="1"/>
    </xf>
    <xf numFmtId="4" fontId="2" fillId="0" borderId="37" xfId="0" applyNumberFormat="1" applyFont="1" applyFill="1" applyBorder="1" applyAlignment="1">
      <alignment vertical="center" wrapText="1"/>
    </xf>
    <xf numFmtId="164" fontId="2" fillId="0" borderId="37" xfId="0" applyNumberFormat="1" applyFont="1" applyFill="1" applyBorder="1" applyAlignment="1">
      <alignment horizontal="center" vertical="center" wrapText="1"/>
    </xf>
    <xf numFmtId="10" fontId="4" fillId="0" borderId="48" xfId="0" applyNumberFormat="1" applyFont="1" applyBorder="1" applyAlignment="1">
      <alignment vertical="center"/>
    </xf>
    <xf numFmtId="4" fontId="7" fillId="2" borderId="9" xfId="0" applyNumberFormat="1" applyFont="1" applyFill="1" applyBorder="1" applyAlignment="1">
      <alignment horizontal="center" vertical="center"/>
    </xf>
    <xf numFmtId="4" fontId="7" fillId="2" borderId="12" xfId="0" applyNumberFormat="1" applyFont="1" applyFill="1" applyBorder="1" applyAlignment="1">
      <alignment horizontal="center" vertical="center"/>
    </xf>
    <xf numFmtId="0" fontId="4" fillId="0" borderId="37" xfId="0" applyFont="1" applyFill="1" applyBorder="1" applyAlignment="1">
      <alignment horizontal="center" vertical="center"/>
    </xf>
    <xf numFmtId="4" fontId="4" fillId="0" borderId="50" xfId="0" applyNumberFormat="1" applyFont="1" applyFill="1" applyBorder="1" applyAlignment="1">
      <alignment vertical="center"/>
    </xf>
    <xf numFmtId="4" fontId="2" fillId="0" borderId="50" xfId="0" applyNumberFormat="1" applyFont="1" applyFill="1" applyBorder="1" applyAlignment="1">
      <alignment vertical="center" wrapText="1"/>
    </xf>
    <xf numFmtId="0" fontId="4" fillId="0" borderId="50" xfId="0" applyFont="1" applyFill="1" applyBorder="1" applyAlignment="1">
      <alignment horizontal="center" vertical="center"/>
    </xf>
    <xf numFmtId="164" fontId="2" fillId="0" borderId="50" xfId="0" applyNumberFormat="1" applyFont="1" applyFill="1" applyBorder="1" applyAlignment="1">
      <alignment horizontal="center" vertical="center" wrapText="1"/>
    </xf>
    <xf numFmtId="1" fontId="2" fillId="0" borderId="56" xfId="0" applyNumberFormat="1" applyFont="1" applyFill="1" applyBorder="1" applyAlignment="1">
      <alignment horizontal="center" vertical="center"/>
    </xf>
    <xf numFmtId="1" fontId="2" fillId="0" borderId="46" xfId="0" applyNumberFormat="1" applyFont="1" applyFill="1" applyBorder="1" applyAlignment="1">
      <alignment horizontal="center" vertical="center"/>
    </xf>
    <xf numFmtId="4" fontId="2" fillId="0" borderId="47" xfId="0" applyNumberFormat="1" applyFont="1" applyFill="1" applyBorder="1" applyAlignment="1">
      <alignment vertical="center" wrapText="1"/>
    </xf>
    <xf numFmtId="0" fontId="4" fillId="0" borderId="47" xfId="0" applyFont="1" applyFill="1" applyBorder="1" applyAlignment="1">
      <alignment horizontal="center" vertical="center"/>
    </xf>
    <xf numFmtId="164" fontId="2" fillId="0" borderId="47" xfId="0" applyNumberFormat="1" applyFont="1" applyFill="1" applyBorder="1" applyAlignment="1">
      <alignment horizontal="center" vertical="center" wrapText="1"/>
    </xf>
    <xf numFmtId="4" fontId="7" fillId="2" borderId="12" xfId="0" applyNumberFormat="1" applyFont="1" applyFill="1" applyBorder="1" applyAlignment="1">
      <alignment horizontal="center" vertical="center" wrapText="1"/>
    </xf>
    <xf numFmtId="1" fontId="8" fillId="0" borderId="0" xfId="0" applyNumberFormat="1" applyFont="1" applyFill="1" applyBorder="1" applyAlignment="1">
      <alignment horizontal="center" vertical="center"/>
    </xf>
    <xf numFmtId="10" fontId="8" fillId="0" borderId="0" xfId="0" applyNumberFormat="1" applyFont="1" applyFill="1" applyAlignment="1">
      <alignment vertical="center" wrapText="1"/>
    </xf>
    <xf numFmtId="0" fontId="9" fillId="0" borderId="0" xfId="0" applyFont="1" applyAlignment="1">
      <alignment horizontal="center" vertical="center"/>
    </xf>
    <xf numFmtId="4" fontId="2" fillId="0" borderId="1" xfId="0" applyNumberFormat="1" applyFont="1" applyFill="1" applyBorder="1" applyAlignment="1">
      <alignment vertical="center"/>
    </xf>
    <xf numFmtId="4" fontId="7" fillId="0" borderId="23" xfId="0" applyNumberFormat="1" applyFont="1" applyFill="1" applyBorder="1" applyAlignment="1">
      <alignment vertical="center"/>
    </xf>
    <xf numFmtId="0" fontId="7" fillId="0" borderId="54" xfId="0" applyFont="1" applyFill="1" applyBorder="1" applyAlignment="1">
      <alignment horizontal="center" vertical="center" wrapText="1"/>
    </xf>
    <xf numFmtId="0" fontId="7" fillId="0" borderId="55" xfId="0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 wrapText="1"/>
    </xf>
    <xf numFmtId="4" fontId="7" fillId="2" borderId="9" xfId="0" applyNumberFormat="1" applyFont="1" applyFill="1" applyBorder="1" applyAlignment="1">
      <alignment horizontal="center" vertical="center"/>
    </xf>
    <xf numFmtId="4" fontId="7" fillId="2" borderId="12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64" fontId="10" fillId="0" borderId="1" xfId="0" applyNumberFormat="1" applyFont="1" applyFill="1" applyBorder="1" applyAlignment="1">
      <alignment horizontal="center" vertical="center" wrapText="1"/>
    </xf>
    <xf numFmtId="164" fontId="10" fillId="0" borderId="2" xfId="0" applyNumberFormat="1" applyFont="1" applyFill="1" applyBorder="1" applyAlignment="1">
      <alignment horizontal="center" vertical="center" wrapText="1"/>
    </xf>
    <xf numFmtId="164" fontId="10" fillId="0" borderId="3" xfId="0" applyNumberFormat="1" applyFont="1" applyFill="1" applyBorder="1" applyAlignment="1">
      <alignment horizontal="center" vertical="center" wrapText="1"/>
    </xf>
    <xf numFmtId="164" fontId="10" fillId="0" borderId="29" xfId="0" applyNumberFormat="1" applyFont="1" applyFill="1" applyBorder="1" applyAlignment="1">
      <alignment horizontal="center" vertical="center" wrapText="1"/>
    </xf>
    <xf numFmtId="164" fontId="10" fillId="0" borderId="23" xfId="0" applyNumberFormat="1" applyFont="1" applyFill="1" applyBorder="1" applyAlignment="1">
      <alignment horizontal="center" vertical="center" wrapText="1"/>
    </xf>
    <xf numFmtId="164" fontId="10" fillId="0" borderId="24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164" fontId="10" fillId="4" borderId="29" xfId="0" applyNumberFormat="1" applyFont="1" applyFill="1" applyBorder="1" applyAlignment="1">
      <alignment horizontal="center" vertical="center" wrapText="1"/>
    </xf>
    <xf numFmtId="164" fontId="10" fillId="4" borderId="23" xfId="0" applyNumberFormat="1" applyFont="1" applyFill="1" applyBorder="1" applyAlignment="1">
      <alignment horizontal="center" vertical="center" wrapText="1"/>
    </xf>
    <xf numFmtId="164" fontId="10" fillId="4" borderId="24" xfId="0" applyNumberFormat="1" applyFont="1" applyFill="1" applyBorder="1" applyAlignment="1">
      <alignment horizontal="center" vertical="center" wrapText="1"/>
    </xf>
    <xf numFmtId="4" fontId="7" fillId="2" borderId="25" xfId="0" applyNumberFormat="1" applyFont="1" applyFill="1" applyBorder="1" applyAlignment="1">
      <alignment horizontal="center" vertical="center"/>
    </xf>
    <xf numFmtId="4" fontId="7" fillId="2" borderId="26" xfId="0" applyNumberFormat="1" applyFont="1" applyFill="1" applyBorder="1" applyAlignment="1">
      <alignment horizontal="center" vertical="center"/>
    </xf>
    <xf numFmtId="4" fontId="7" fillId="2" borderId="8" xfId="0" applyNumberFormat="1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4" fontId="7" fillId="2" borderId="10" xfId="0" applyNumberFormat="1" applyFont="1" applyFill="1" applyBorder="1" applyAlignment="1">
      <alignment horizontal="center" vertical="center"/>
    </xf>
    <xf numFmtId="4" fontId="7" fillId="2" borderId="6" xfId="0" applyNumberFormat="1" applyFont="1" applyFill="1" applyBorder="1" applyAlignment="1">
      <alignment horizontal="center" vertical="center"/>
    </xf>
    <xf numFmtId="4" fontId="7" fillId="2" borderId="7" xfId="0" applyNumberFormat="1" applyFont="1" applyFill="1" applyBorder="1" applyAlignment="1">
      <alignment horizontal="center" vertical="center"/>
    </xf>
    <xf numFmtId="4" fontId="7" fillId="2" borderId="9" xfId="0" applyNumberFormat="1" applyFont="1" applyFill="1" applyBorder="1" applyAlignment="1">
      <alignment horizontal="center" vertical="center" wrapText="1"/>
    </xf>
    <xf numFmtId="4" fontId="7" fillId="2" borderId="12" xfId="0" applyNumberFormat="1" applyFont="1" applyFill="1" applyBorder="1" applyAlignment="1">
      <alignment horizontal="center" vertical="center" wrapText="1"/>
    </xf>
    <xf numFmtId="0" fontId="7" fillId="2" borderId="9" xfId="0" applyNumberFormat="1" applyFont="1" applyFill="1" applyBorder="1" applyAlignment="1">
      <alignment horizontal="center" vertical="center" wrapText="1"/>
    </xf>
    <xf numFmtId="0" fontId="7" fillId="2" borderId="12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4" fontId="10" fillId="0" borderId="1" xfId="0" applyNumberFormat="1" applyFont="1" applyFill="1" applyBorder="1" applyAlignment="1">
      <alignment horizontal="center" vertical="center" wrapText="1"/>
    </xf>
    <xf numFmtId="4" fontId="10" fillId="0" borderId="2" xfId="0" applyNumberFormat="1" applyFont="1" applyFill="1" applyBorder="1" applyAlignment="1">
      <alignment horizontal="center" vertical="center" wrapText="1"/>
    </xf>
    <xf numFmtId="4" fontId="10" fillId="0" borderId="3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/>
    </xf>
    <xf numFmtId="0" fontId="7" fillId="0" borderId="67" xfId="0" applyFont="1" applyFill="1" applyBorder="1" applyAlignment="1">
      <alignment horizontal="center" vertical="center" wrapText="1"/>
    </xf>
    <xf numFmtId="0" fontId="7" fillId="0" borderId="68" xfId="0" applyFont="1" applyFill="1" applyBorder="1" applyAlignment="1">
      <alignment horizontal="center" vertical="center" wrapText="1"/>
    </xf>
    <xf numFmtId="0" fontId="7" fillId="0" borderId="69" xfId="0" applyFont="1" applyFill="1" applyBorder="1" applyAlignment="1">
      <alignment horizontal="center" vertical="center" wrapText="1"/>
    </xf>
    <xf numFmtId="0" fontId="7" fillId="0" borderId="42" xfId="0" applyFont="1" applyFill="1" applyBorder="1" applyAlignment="1">
      <alignment horizontal="center" vertical="center" wrapText="1"/>
    </xf>
    <xf numFmtId="0" fontId="7" fillId="0" borderId="62" xfId="0" applyFont="1" applyFill="1" applyBorder="1" applyAlignment="1">
      <alignment horizontal="center" vertical="center" wrapText="1"/>
    </xf>
    <xf numFmtId="0" fontId="7" fillId="0" borderId="35" xfId="0" applyFont="1" applyFill="1" applyBorder="1" applyAlignment="1">
      <alignment horizontal="center" vertical="center" wrapText="1"/>
    </xf>
    <xf numFmtId="0" fontId="2" fillId="4" borderId="0" xfId="0" applyFont="1" applyFill="1" applyBorder="1" applyAlignment="1">
      <alignment horizontal="left" vertical="center" wrapText="1"/>
    </xf>
    <xf numFmtId="1" fontId="8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 wrapText="1"/>
    </xf>
    <xf numFmtId="0" fontId="23" fillId="0" borderId="0" xfId="0" applyFont="1" applyAlignment="1">
      <alignment horizontal="left" vertical="center" wrapText="1"/>
    </xf>
    <xf numFmtId="164" fontId="10" fillId="4" borderId="1" xfId="0" applyNumberFormat="1" applyFont="1" applyFill="1" applyBorder="1" applyAlignment="1">
      <alignment horizontal="center" vertical="center" wrapText="1"/>
    </xf>
    <xf numFmtId="164" fontId="10" fillId="4" borderId="2" xfId="0" applyNumberFormat="1" applyFont="1" applyFill="1" applyBorder="1" applyAlignment="1">
      <alignment horizontal="center" vertical="center" wrapText="1"/>
    </xf>
    <xf numFmtId="164" fontId="10" fillId="4" borderId="3" xfId="0" applyNumberFormat="1" applyFont="1" applyFill="1" applyBorder="1" applyAlignment="1">
      <alignment horizontal="center" vertical="center" wrapText="1"/>
    </xf>
    <xf numFmtId="0" fontId="7" fillId="0" borderId="25" xfId="0" applyFont="1" applyFill="1" applyBorder="1" applyAlignment="1">
      <alignment horizontal="center" vertical="center" wrapText="1"/>
    </xf>
    <xf numFmtId="0" fontId="7" fillId="0" borderId="26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164" fontId="10" fillId="0" borderId="37" xfId="0" applyNumberFormat="1" applyFont="1" applyFill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/>
    </xf>
    <xf numFmtId="4" fontId="4" fillId="0" borderId="13" xfId="0" applyNumberFormat="1" applyFont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"/>
  <sheetViews>
    <sheetView zoomScaleNormal="100" workbookViewId="0">
      <pane ySplit="3" topLeftCell="A16" activePane="bottomLeft" state="frozen"/>
      <selection pane="bottomLeft" activeCell="L27" sqref="L27"/>
    </sheetView>
  </sheetViews>
  <sheetFormatPr defaultRowHeight="15" x14ac:dyDescent="0.25"/>
  <cols>
    <col min="1" max="1" width="4" customWidth="1"/>
    <col min="2" max="2" width="34.7109375" customWidth="1"/>
    <col min="3" max="7" width="12.140625" customWidth="1"/>
    <col min="8" max="8" width="6.7109375" customWidth="1"/>
    <col min="9" max="10" width="14.7109375" customWidth="1"/>
    <col min="11" max="11" width="9.7109375" customWidth="1"/>
    <col min="12" max="13" width="14.7109375" customWidth="1"/>
    <col min="14" max="14" width="11.85546875" customWidth="1"/>
  </cols>
  <sheetData>
    <row r="1" spans="1:13" s="1" customFormat="1" ht="15.75" customHeight="1" thickBot="1" x14ac:dyDescent="0.25">
      <c r="A1" s="428" t="s">
        <v>40</v>
      </c>
      <c r="B1" s="429"/>
      <c r="C1" s="429"/>
      <c r="D1" s="429"/>
      <c r="E1" s="429"/>
      <c r="F1" s="429"/>
      <c r="G1" s="429"/>
      <c r="H1" s="429"/>
      <c r="I1" s="429"/>
      <c r="J1" s="429"/>
      <c r="K1" s="429"/>
      <c r="L1" s="429"/>
      <c r="M1" s="430"/>
    </row>
    <row r="2" spans="1:13" s="1" customFormat="1" ht="15.75" customHeight="1" thickBot="1" x14ac:dyDescent="0.25">
      <c r="A2" s="438" t="s">
        <v>11</v>
      </c>
      <c r="B2" s="411" t="s">
        <v>0</v>
      </c>
      <c r="C2" s="165"/>
      <c r="D2" s="433" t="s">
        <v>1</v>
      </c>
      <c r="E2" s="434"/>
      <c r="F2" s="434"/>
      <c r="G2" s="435"/>
      <c r="H2" s="411" t="s">
        <v>2</v>
      </c>
      <c r="I2" s="433" t="s">
        <v>3</v>
      </c>
      <c r="J2" s="434"/>
      <c r="K2" s="435"/>
      <c r="L2" s="436" t="s">
        <v>359</v>
      </c>
      <c r="M2" s="431" t="s">
        <v>10</v>
      </c>
    </row>
    <row r="3" spans="1:13" s="1" customFormat="1" ht="45" customHeight="1" thickBot="1" x14ac:dyDescent="0.25">
      <c r="A3" s="439"/>
      <c r="B3" s="412"/>
      <c r="C3" s="166" t="s">
        <v>4</v>
      </c>
      <c r="D3" s="167" t="s">
        <v>5</v>
      </c>
      <c r="E3" s="168" t="s">
        <v>9</v>
      </c>
      <c r="F3" s="166" t="s">
        <v>6</v>
      </c>
      <c r="G3" s="169" t="s">
        <v>7</v>
      </c>
      <c r="H3" s="412"/>
      <c r="I3" s="166" t="s">
        <v>8</v>
      </c>
      <c r="J3" s="170" t="s">
        <v>370</v>
      </c>
      <c r="K3" s="171" t="s">
        <v>371</v>
      </c>
      <c r="L3" s="437"/>
      <c r="M3" s="432"/>
    </row>
    <row r="4" spans="1:13" x14ac:dyDescent="0.25">
      <c r="A4" s="408" t="s">
        <v>15</v>
      </c>
      <c r="B4" s="409"/>
      <c r="C4" s="409"/>
      <c r="D4" s="409"/>
      <c r="E4" s="409"/>
      <c r="F4" s="409"/>
      <c r="G4" s="409"/>
      <c r="H4" s="409"/>
      <c r="I4" s="409"/>
      <c r="J4" s="409"/>
      <c r="K4" s="409"/>
      <c r="L4" s="409"/>
      <c r="M4" s="410"/>
    </row>
    <row r="5" spans="1:13" x14ac:dyDescent="0.25">
      <c r="A5" s="67">
        <v>1</v>
      </c>
      <c r="B5" s="178" t="s">
        <v>16</v>
      </c>
      <c r="C5" s="179" t="s">
        <v>247</v>
      </c>
      <c r="D5" s="179" t="s">
        <v>318</v>
      </c>
      <c r="E5" s="179" t="s">
        <v>306</v>
      </c>
      <c r="F5" s="180" t="s">
        <v>30</v>
      </c>
      <c r="G5" s="180" t="s">
        <v>23</v>
      </c>
      <c r="H5" s="181" t="s">
        <v>37</v>
      </c>
      <c r="I5" s="10">
        <v>58000000</v>
      </c>
      <c r="J5" s="10">
        <v>42092331.329999998</v>
      </c>
      <c r="K5" s="15">
        <f>J5/I5</f>
        <v>0.72572985051724137</v>
      </c>
      <c r="L5" s="18">
        <v>448442.31</v>
      </c>
      <c r="M5" s="151"/>
    </row>
    <row r="6" spans="1:13" ht="30" customHeight="1" x14ac:dyDescent="0.25">
      <c r="A6" s="67">
        <v>2</v>
      </c>
      <c r="B6" s="178" t="s">
        <v>17</v>
      </c>
      <c r="C6" s="126" t="s">
        <v>247</v>
      </c>
      <c r="D6" s="126" t="s">
        <v>319</v>
      </c>
      <c r="E6" s="126" t="s">
        <v>258</v>
      </c>
      <c r="F6" s="180" t="s">
        <v>31</v>
      </c>
      <c r="G6" s="180" t="s">
        <v>24</v>
      </c>
      <c r="H6" s="181" t="s">
        <v>37</v>
      </c>
      <c r="I6" s="11">
        <v>51300000</v>
      </c>
      <c r="J6" s="11">
        <v>42528250</v>
      </c>
      <c r="K6" s="16">
        <f>J6/I6</f>
        <v>0.82901072124756336</v>
      </c>
      <c r="L6" s="19">
        <v>0</v>
      </c>
      <c r="M6" s="151"/>
    </row>
    <row r="7" spans="1:13" ht="24" x14ac:dyDescent="0.25">
      <c r="A7" s="182">
        <v>3</v>
      </c>
      <c r="B7" s="183" t="s">
        <v>18</v>
      </c>
      <c r="C7" s="413" t="s">
        <v>246</v>
      </c>
      <c r="D7" s="413" t="s">
        <v>320</v>
      </c>
      <c r="E7" s="413" t="s">
        <v>262</v>
      </c>
      <c r="F7" s="425" t="s">
        <v>32</v>
      </c>
      <c r="G7" s="425" t="s">
        <v>25</v>
      </c>
      <c r="H7" s="184"/>
      <c r="I7" s="12"/>
      <c r="J7" s="12"/>
      <c r="K7" s="185"/>
      <c r="L7" s="186"/>
      <c r="M7" s="187"/>
    </row>
    <row r="8" spans="1:13" x14ac:dyDescent="0.25">
      <c r="A8" s="182"/>
      <c r="B8" s="183" t="s">
        <v>12</v>
      </c>
      <c r="C8" s="414"/>
      <c r="D8" s="414"/>
      <c r="E8" s="414"/>
      <c r="F8" s="426"/>
      <c r="G8" s="426"/>
      <c r="H8" s="143" t="s">
        <v>37</v>
      </c>
      <c r="I8" s="13">
        <v>16366193</v>
      </c>
      <c r="J8" s="13">
        <v>7570710.1600000001</v>
      </c>
      <c r="K8" s="5">
        <f>J8/I8</f>
        <v>0.46258223644313617</v>
      </c>
      <c r="L8" s="4">
        <v>4838212.5</v>
      </c>
      <c r="M8" s="139"/>
    </row>
    <row r="9" spans="1:13" x14ac:dyDescent="0.25">
      <c r="A9" s="182"/>
      <c r="B9" s="183" t="s">
        <v>13</v>
      </c>
      <c r="C9" s="414"/>
      <c r="D9" s="414"/>
      <c r="E9" s="414"/>
      <c r="F9" s="426"/>
      <c r="G9" s="426"/>
      <c r="H9" s="143" t="s">
        <v>37</v>
      </c>
      <c r="I9" s="13">
        <v>10910796</v>
      </c>
      <c r="J9" s="13">
        <v>9691689.7700000014</v>
      </c>
      <c r="K9" s="5">
        <f t="shared" ref="K9:K10" si="0">J9/I9</f>
        <v>0.88826605959821825</v>
      </c>
      <c r="L9" s="4">
        <v>984624.47</v>
      </c>
      <c r="M9" s="139"/>
    </row>
    <row r="10" spans="1:13" x14ac:dyDescent="0.25">
      <c r="A10" s="188"/>
      <c r="B10" s="8" t="s">
        <v>14</v>
      </c>
      <c r="C10" s="415"/>
      <c r="D10" s="415"/>
      <c r="E10" s="415"/>
      <c r="F10" s="427"/>
      <c r="G10" s="427"/>
      <c r="H10" s="9" t="s">
        <v>37</v>
      </c>
      <c r="I10" s="14">
        <f>I8+I9</f>
        <v>27276989</v>
      </c>
      <c r="J10" s="14">
        <f>J8+J9</f>
        <v>17262399.93</v>
      </c>
      <c r="K10" s="6">
        <f t="shared" si="0"/>
        <v>0.63285577194755627</v>
      </c>
      <c r="L10" s="17">
        <f>L8+L9</f>
        <v>5822836.9699999997</v>
      </c>
      <c r="M10" s="151"/>
    </row>
    <row r="11" spans="1:13" ht="24" x14ac:dyDescent="0.25">
      <c r="A11" s="189">
        <v>4</v>
      </c>
      <c r="B11" s="190" t="s">
        <v>19</v>
      </c>
      <c r="C11" s="413" t="s">
        <v>315</v>
      </c>
      <c r="D11" s="413" t="s">
        <v>321</v>
      </c>
      <c r="E11" s="413" t="s">
        <v>173</v>
      </c>
      <c r="F11" s="419" t="s">
        <v>33</v>
      </c>
      <c r="G11" s="419" t="s">
        <v>26</v>
      </c>
      <c r="H11" s="191"/>
      <c r="I11" s="12"/>
      <c r="J11" s="12"/>
      <c r="K11" s="185"/>
      <c r="L11" s="186"/>
      <c r="M11" s="187"/>
    </row>
    <row r="12" spans="1:13" x14ac:dyDescent="0.25">
      <c r="A12" s="192"/>
      <c r="B12" s="172" t="s">
        <v>12</v>
      </c>
      <c r="C12" s="414"/>
      <c r="D12" s="414"/>
      <c r="E12" s="414"/>
      <c r="F12" s="420"/>
      <c r="G12" s="420"/>
      <c r="H12" s="193" t="s">
        <v>37</v>
      </c>
      <c r="I12" s="13">
        <v>19859900</v>
      </c>
      <c r="J12" s="13">
        <v>19859900</v>
      </c>
      <c r="K12" s="5">
        <f>J12/I12</f>
        <v>1</v>
      </c>
      <c r="L12" s="4">
        <v>1109207</v>
      </c>
      <c r="M12" s="139"/>
    </row>
    <row r="13" spans="1:13" x14ac:dyDescent="0.25">
      <c r="A13" s="192"/>
      <c r="B13" s="172" t="s">
        <v>13</v>
      </c>
      <c r="C13" s="414"/>
      <c r="D13" s="414"/>
      <c r="E13" s="414"/>
      <c r="F13" s="420"/>
      <c r="G13" s="420"/>
      <c r="H13" s="193" t="s">
        <v>37</v>
      </c>
      <c r="I13" s="13">
        <v>13240100</v>
      </c>
      <c r="J13" s="13">
        <v>13240099.760000002</v>
      </c>
      <c r="K13" s="5">
        <f t="shared" ref="K13:K14" si="1">J13/I13</f>
        <v>0.99999998187324879</v>
      </c>
      <c r="L13" s="4">
        <v>87423.41</v>
      </c>
      <c r="M13" s="139"/>
    </row>
    <row r="14" spans="1:13" x14ac:dyDescent="0.25">
      <c r="A14" s="194"/>
      <c r="B14" s="7" t="s">
        <v>14</v>
      </c>
      <c r="C14" s="415"/>
      <c r="D14" s="415"/>
      <c r="E14" s="415"/>
      <c r="F14" s="421"/>
      <c r="G14" s="421"/>
      <c r="H14" s="133" t="s">
        <v>37</v>
      </c>
      <c r="I14" s="14">
        <f>I12+I13</f>
        <v>33100000</v>
      </c>
      <c r="J14" s="14">
        <f>J12+J13</f>
        <v>33099999.760000002</v>
      </c>
      <c r="K14" s="6">
        <f t="shared" si="1"/>
        <v>0.99999999274924478</v>
      </c>
      <c r="L14" s="17">
        <f>L12+L13</f>
        <v>1196630.4099999999</v>
      </c>
      <c r="M14" s="151"/>
    </row>
    <row r="15" spans="1:13" ht="36.75" customHeight="1" x14ac:dyDescent="0.25">
      <c r="A15" s="192">
        <v>5</v>
      </c>
      <c r="B15" s="183" t="s">
        <v>20</v>
      </c>
      <c r="C15" s="422" t="s">
        <v>356</v>
      </c>
      <c r="D15" s="413" t="s">
        <v>322</v>
      </c>
      <c r="E15" s="413" t="s">
        <v>323</v>
      </c>
      <c r="F15" s="419" t="s">
        <v>34</v>
      </c>
      <c r="G15" s="419" t="s">
        <v>27</v>
      </c>
      <c r="H15" s="193"/>
      <c r="I15" s="13"/>
      <c r="J15" s="13"/>
      <c r="K15" s="196"/>
      <c r="L15" s="4"/>
      <c r="M15" s="139"/>
    </row>
    <row r="16" spans="1:13" x14ac:dyDescent="0.25">
      <c r="A16" s="192"/>
      <c r="B16" s="197" t="s">
        <v>12</v>
      </c>
      <c r="C16" s="423"/>
      <c r="D16" s="414"/>
      <c r="E16" s="414"/>
      <c r="F16" s="420"/>
      <c r="G16" s="420"/>
      <c r="H16" s="198" t="s">
        <v>37</v>
      </c>
      <c r="I16" s="13">
        <v>7179487</v>
      </c>
      <c r="J16" s="13">
        <v>2837209.76</v>
      </c>
      <c r="K16" s="5">
        <f>J16/I16</f>
        <v>0.39518279787956989</v>
      </c>
      <c r="L16" s="4">
        <v>1168580.96</v>
      </c>
      <c r="M16" s="139"/>
    </row>
    <row r="17" spans="1:13" x14ac:dyDescent="0.25">
      <c r="A17" s="192"/>
      <c r="B17" s="199" t="s">
        <v>13</v>
      </c>
      <c r="C17" s="423"/>
      <c r="D17" s="414"/>
      <c r="E17" s="414"/>
      <c r="F17" s="420"/>
      <c r="G17" s="420"/>
      <c r="H17" s="200" t="s">
        <v>37</v>
      </c>
      <c r="I17" s="13">
        <v>12820513</v>
      </c>
      <c r="J17" s="13">
        <v>4703967.33</v>
      </c>
      <c r="K17" s="5">
        <f t="shared" ref="K17:K18" si="2">J17/I17</f>
        <v>0.36690944660326774</v>
      </c>
      <c r="L17" s="4">
        <v>2013204.8900000001</v>
      </c>
      <c r="M17" s="139"/>
    </row>
    <row r="18" spans="1:13" x14ac:dyDescent="0.25">
      <c r="A18" s="201"/>
      <c r="B18" s="7" t="s">
        <v>14</v>
      </c>
      <c r="C18" s="424"/>
      <c r="D18" s="415"/>
      <c r="E18" s="415"/>
      <c r="F18" s="421"/>
      <c r="G18" s="421"/>
      <c r="H18" s="133" t="s">
        <v>37</v>
      </c>
      <c r="I18" s="14">
        <f>I16+I17</f>
        <v>20000000</v>
      </c>
      <c r="J18" s="14">
        <f>J16+J17</f>
        <v>7541177.0899999999</v>
      </c>
      <c r="K18" s="6">
        <f t="shared" si="2"/>
        <v>0.37705885449999998</v>
      </c>
      <c r="L18" s="17">
        <f>L16+L17</f>
        <v>3181785.85</v>
      </c>
      <c r="M18" s="139"/>
    </row>
    <row r="19" spans="1:13" ht="45" customHeight="1" x14ac:dyDescent="0.25">
      <c r="A19" s="67">
        <v>6</v>
      </c>
      <c r="B19" s="202" t="s">
        <v>21</v>
      </c>
      <c r="C19" s="126" t="s">
        <v>248</v>
      </c>
      <c r="D19" s="126" t="s">
        <v>324</v>
      </c>
      <c r="E19" s="126" t="s">
        <v>240</v>
      </c>
      <c r="F19" s="203" t="s">
        <v>35</v>
      </c>
      <c r="G19" s="204" t="s">
        <v>28</v>
      </c>
      <c r="H19" s="181" t="s">
        <v>37</v>
      </c>
      <c r="I19" s="11">
        <v>30000000</v>
      </c>
      <c r="J19" s="11">
        <v>4075000</v>
      </c>
      <c r="K19" s="16">
        <f>J19/I19</f>
        <v>0.13583333333333333</v>
      </c>
      <c r="L19" s="19">
        <v>0</v>
      </c>
      <c r="M19" s="151"/>
    </row>
    <row r="20" spans="1:13" ht="36" x14ac:dyDescent="0.25">
      <c r="A20" s="205">
        <v>7</v>
      </c>
      <c r="B20" s="206" t="s">
        <v>22</v>
      </c>
      <c r="C20" s="413" t="s">
        <v>357</v>
      </c>
      <c r="D20" s="413" t="s">
        <v>325</v>
      </c>
      <c r="E20" s="413" t="s">
        <v>326</v>
      </c>
      <c r="F20" s="417" t="s">
        <v>36</v>
      </c>
      <c r="G20" s="420" t="s">
        <v>29</v>
      </c>
      <c r="H20" s="191"/>
      <c r="I20" s="12"/>
      <c r="J20" s="12"/>
      <c r="K20" s="185"/>
      <c r="L20" s="12"/>
      <c r="M20" s="187"/>
    </row>
    <row r="21" spans="1:13" x14ac:dyDescent="0.25">
      <c r="A21" s="62"/>
      <c r="B21" s="207" t="s">
        <v>12</v>
      </c>
      <c r="C21" s="414"/>
      <c r="D21" s="414"/>
      <c r="E21" s="414"/>
      <c r="F21" s="417"/>
      <c r="G21" s="420"/>
      <c r="H21" s="193" t="s">
        <v>37</v>
      </c>
      <c r="I21" s="13">
        <v>33600000</v>
      </c>
      <c r="J21" s="13">
        <v>84000</v>
      </c>
      <c r="K21" s="5">
        <f>J21/I21</f>
        <v>2.5000000000000001E-3</v>
      </c>
      <c r="L21" s="13">
        <v>0</v>
      </c>
      <c r="M21" s="139"/>
    </row>
    <row r="22" spans="1:13" x14ac:dyDescent="0.25">
      <c r="A22" s="62"/>
      <c r="B22" s="208" t="s">
        <v>13</v>
      </c>
      <c r="C22" s="414"/>
      <c r="D22" s="414"/>
      <c r="E22" s="414"/>
      <c r="F22" s="417"/>
      <c r="G22" s="420"/>
      <c r="H22" s="193" t="s">
        <v>37</v>
      </c>
      <c r="I22" s="13">
        <v>22400000</v>
      </c>
      <c r="J22" s="13">
        <v>5056000</v>
      </c>
      <c r="K22" s="5">
        <f t="shared" ref="K22:K23" si="3">J22/I22</f>
        <v>0.2257142857142857</v>
      </c>
      <c r="L22" s="13">
        <v>0</v>
      </c>
      <c r="M22" s="139"/>
    </row>
    <row r="23" spans="1:13" x14ac:dyDescent="0.25">
      <c r="A23" s="201"/>
      <c r="B23" s="66" t="s">
        <v>14</v>
      </c>
      <c r="C23" s="415"/>
      <c r="D23" s="415"/>
      <c r="E23" s="415"/>
      <c r="F23" s="418"/>
      <c r="G23" s="421"/>
      <c r="H23" s="209" t="s">
        <v>37</v>
      </c>
      <c r="I23" s="14">
        <f>I21+I22</f>
        <v>56000000</v>
      </c>
      <c r="J23" s="14">
        <f>J21+J22</f>
        <v>5140000</v>
      </c>
      <c r="K23" s="6">
        <f t="shared" si="3"/>
        <v>9.178571428571429E-2</v>
      </c>
      <c r="L23" s="14">
        <f>L21+L22</f>
        <v>0</v>
      </c>
      <c r="M23" s="151"/>
    </row>
    <row r="24" spans="1:13" s="3" customFormat="1" ht="24" customHeight="1" x14ac:dyDescent="0.25">
      <c r="A24" s="62">
        <v>8</v>
      </c>
      <c r="B24" s="140" t="s">
        <v>152</v>
      </c>
      <c r="C24" s="422" t="s">
        <v>358</v>
      </c>
      <c r="D24" s="413" t="s">
        <v>327</v>
      </c>
      <c r="E24" s="413" t="s">
        <v>328</v>
      </c>
      <c r="F24" s="416" t="s">
        <v>154</v>
      </c>
      <c r="G24" s="419" t="s">
        <v>155</v>
      </c>
      <c r="H24" s="210"/>
      <c r="I24" s="64"/>
      <c r="J24" s="64"/>
      <c r="K24" s="65"/>
      <c r="L24" s="64"/>
      <c r="M24" s="139"/>
    </row>
    <row r="25" spans="1:13" x14ac:dyDescent="0.25">
      <c r="A25" s="62"/>
      <c r="B25" s="140" t="s">
        <v>12</v>
      </c>
      <c r="C25" s="423"/>
      <c r="D25" s="414"/>
      <c r="E25" s="414"/>
      <c r="F25" s="417"/>
      <c r="G25" s="420"/>
      <c r="H25" s="193" t="s">
        <v>37</v>
      </c>
      <c r="I25" s="81">
        <v>29000000</v>
      </c>
      <c r="J25" s="13">
        <v>27941813.68</v>
      </c>
      <c r="K25" s="5">
        <f>J25/I25</f>
        <v>0.9635108165517241</v>
      </c>
      <c r="L25" s="13">
        <v>2900050</v>
      </c>
      <c r="M25" s="139"/>
    </row>
    <row r="26" spans="1:13" x14ac:dyDescent="0.25">
      <c r="A26" s="62"/>
      <c r="B26" s="140" t="s">
        <v>13</v>
      </c>
      <c r="C26" s="423"/>
      <c r="D26" s="414"/>
      <c r="E26" s="414"/>
      <c r="F26" s="417"/>
      <c r="G26" s="420"/>
      <c r="H26" s="193" t="s">
        <v>37</v>
      </c>
      <c r="I26" s="81">
        <v>21000000</v>
      </c>
      <c r="J26" s="13">
        <v>17799011</v>
      </c>
      <c r="K26" s="5">
        <f t="shared" ref="K26:K27" si="4">J26/I26</f>
        <v>0.8475719523809524</v>
      </c>
      <c r="L26" s="13">
        <v>2129464</v>
      </c>
      <c r="M26" s="139"/>
    </row>
    <row r="27" spans="1:13" x14ac:dyDescent="0.25">
      <c r="A27" s="67"/>
      <c r="B27" s="66" t="s">
        <v>153</v>
      </c>
      <c r="C27" s="424"/>
      <c r="D27" s="415"/>
      <c r="E27" s="415"/>
      <c r="F27" s="418"/>
      <c r="G27" s="421"/>
      <c r="H27" s="209" t="s">
        <v>37</v>
      </c>
      <c r="I27" s="211">
        <f>I25+I26</f>
        <v>50000000</v>
      </c>
      <c r="J27" s="211">
        <f>J25+J26</f>
        <v>45740824.68</v>
      </c>
      <c r="K27" s="6">
        <f t="shared" si="4"/>
        <v>0.91481649359999995</v>
      </c>
      <c r="L27" s="211">
        <f>L25+L26</f>
        <v>5029514</v>
      </c>
      <c r="M27" s="151"/>
    </row>
    <row r="28" spans="1:13" x14ac:dyDescent="0.25">
      <c r="A28" s="217"/>
      <c r="B28" s="217"/>
      <c r="C28" s="217"/>
      <c r="D28" s="217"/>
      <c r="E28" s="217"/>
      <c r="F28" s="217"/>
      <c r="G28" s="217"/>
      <c r="H28" s="217"/>
      <c r="I28" s="217"/>
      <c r="J28" s="217"/>
      <c r="K28" s="217"/>
      <c r="L28" s="217"/>
      <c r="M28" s="217"/>
    </row>
    <row r="29" spans="1:13" x14ac:dyDescent="0.25">
      <c r="A29" s="217"/>
      <c r="B29" s="217"/>
      <c r="C29" s="217"/>
      <c r="D29" s="217"/>
      <c r="E29" s="217"/>
      <c r="F29" s="217"/>
      <c r="G29" s="217"/>
      <c r="H29" s="217"/>
      <c r="I29" s="217"/>
      <c r="J29" s="217"/>
      <c r="K29" s="217"/>
      <c r="L29" s="217"/>
      <c r="M29" s="217"/>
    </row>
    <row r="30" spans="1:13" x14ac:dyDescent="0.25">
      <c r="A30" s="217"/>
      <c r="B30" s="217"/>
      <c r="C30" s="217"/>
      <c r="D30" s="217"/>
      <c r="E30" s="217"/>
      <c r="F30" s="217"/>
      <c r="G30" s="217"/>
      <c r="H30" s="217"/>
      <c r="I30" s="217"/>
      <c r="J30" s="217"/>
      <c r="K30" s="217"/>
      <c r="L30" s="217"/>
      <c r="M30" s="217"/>
    </row>
    <row r="31" spans="1:13" x14ac:dyDescent="0.25">
      <c r="A31" s="217"/>
      <c r="B31" s="217"/>
      <c r="C31" s="217"/>
      <c r="D31" s="217"/>
      <c r="E31" s="217"/>
      <c r="F31" s="217"/>
      <c r="G31" s="217"/>
      <c r="H31" s="217"/>
      <c r="I31" s="217"/>
      <c r="J31" s="217"/>
      <c r="K31" s="217"/>
      <c r="L31" s="217"/>
      <c r="M31" s="217"/>
    </row>
    <row r="32" spans="1:13" x14ac:dyDescent="0.25">
      <c r="A32" s="217"/>
      <c r="B32" s="217"/>
      <c r="C32" s="217"/>
      <c r="D32" s="217"/>
      <c r="E32" s="217"/>
      <c r="F32" s="217"/>
      <c r="G32" s="217"/>
      <c r="H32" s="217"/>
      <c r="I32" s="217"/>
      <c r="J32" s="217"/>
      <c r="K32" s="217"/>
      <c r="L32" s="217"/>
      <c r="M32" s="217"/>
    </row>
    <row r="33" spans="1:13" x14ac:dyDescent="0.25">
      <c r="A33" s="217"/>
      <c r="B33" s="217"/>
      <c r="C33" s="217"/>
      <c r="D33" s="217"/>
      <c r="E33" s="217"/>
      <c r="F33" s="217"/>
      <c r="G33" s="217"/>
      <c r="H33" s="217"/>
      <c r="I33" s="217"/>
      <c r="J33" s="217"/>
      <c r="K33" s="217"/>
      <c r="L33" s="217"/>
      <c r="M33" s="217"/>
    </row>
    <row r="34" spans="1:13" x14ac:dyDescent="0.25">
      <c r="A34" s="217"/>
      <c r="B34" s="217"/>
      <c r="C34" s="217"/>
      <c r="D34" s="217"/>
      <c r="E34" s="217"/>
      <c r="F34" s="217"/>
      <c r="G34" s="217"/>
      <c r="H34" s="217"/>
      <c r="I34" s="217"/>
      <c r="J34" s="217"/>
      <c r="K34" s="217"/>
      <c r="L34" s="217"/>
      <c r="M34" s="217"/>
    </row>
    <row r="35" spans="1:13" x14ac:dyDescent="0.25">
      <c r="A35" s="217"/>
      <c r="B35" s="217"/>
      <c r="C35" s="217"/>
      <c r="D35" s="217"/>
      <c r="E35" s="217"/>
      <c r="F35" s="217"/>
      <c r="G35" s="217"/>
      <c r="H35" s="217"/>
      <c r="I35" s="217"/>
      <c r="J35" s="217"/>
      <c r="K35" s="217"/>
      <c r="L35" s="217"/>
      <c r="M35" s="217"/>
    </row>
    <row r="36" spans="1:13" x14ac:dyDescent="0.25">
      <c r="A36" s="217"/>
      <c r="B36" s="217"/>
      <c r="C36" s="217"/>
      <c r="D36" s="217"/>
      <c r="E36" s="217"/>
      <c r="F36" s="217"/>
      <c r="G36" s="217"/>
      <c r="H36" s="217"/>
      <c r="I36" s="217"/>
      <c r="J36" s="217"/>
      <c r="K36" s="217"/>
      <c r="L36" s="217"/>
      <c r="M36" s="217"/>
    </row>
    <row r="37" spans="1:13" x14ac:dyDescent="0.25">
      <c r="A37" s="217"/>
      <c r="B37" s="217"/>
      <c r="C37" s="217"/>
      <c r="D37" s="217"/>
      <c r="E37" s="217"/>
      <c r="F37" s="217"/>
      <c r="G37" s="217"/>
      <c r="H37" s="217"/>
      <c r="I37" s="217"/>
      <c r="J37" s="217"/>
      <c r="K37" s="217"/>
      <c r="L37" s="217"/>
      <c r="M37" s="217"/>
    </row>
    <row r="38" spans="1:13" x14ac:dyDescent="0.25">
      <c r="A38" s="217"/>
      <c r="B38" s="217"/>
      <c r="C38" s="217"/>
      <c r="D38" s="217"/>
      <c r="E38" s="217"/>
      <c r="F38" s="217"/>
      <c r="G38" s="217"/>
      <c r="H38" s="217"/>
      <c r="I38" s="217"/>
      <c r="J38" s="217"/>
      <c r="K38" s="217"/>
      <c r="L38" s="217"/>
      <c r="M38" s="217"/>
    </row>
  </sheetData>
  <mergeCells count="34">
    <mergeCell ref="C7:C10"/>
    <mergeCell ref="F20:F23"/>
    <mergeCell ref="D20:D23"/>
    <mergeCell ref="E20:E23"/>
    <mergeCell ref="E24:E27"/>
    <mergeCell ref="D11:D14"/>
    <mergeCell ref="E11:E14"/>
    <mergeCell ref="C15:C18"/>
    <mergeCell ref="D15:D18"/>
    <mergeCell ref="E15:E18"/>
    <mergeCell ref="C20:C23"/>
    <mergeCell ref="A1:M1"/>
    <mergeCell ref="M2:M3"/>
    <mergeCell ref="I2:K2"/>
    <mergeCell ref="L2:L3"/>
    <mergeCell ref="A2:A3"/>
    <mergeCell ref="B2:B3"/>
    <mergeCell ref="D2:G2"/>
    <mergeCell ref="A4:M4"/>
    <mergeCell ref="H2:H3"/>
    <mergeCell ref="D7:D10"/>
    <mergeCell ref="E7:E10"/>
    <mergeCell ref="F24:F27"/>
    <mergeCell ref="G24:G27"/>
    <mergeCell ref="C24:C27"/>
    <mergeCell ref="D24:D27"/>
    <mergeCell ref="F7:F10"/>
    <mergeCell ref="F11:F14"/>
    <mergeCell ref="G7:G10"/>
    <mergeCell ref="G11:G14"/>
    <mergeCell ref="F15:F18"/>
    <mergeCell ref="G15:G18"/>
    <mergeCell ref="G20:G23"/>
    <mergeCell ref="C11:C14"/>
  </mergeCells>
  <pageMargins left="0.7" right="0.7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"/>
  <sheetViews>
    <sheetView workbookViewId="0">
      <pane ySplit="3" topLeftCell="A4" activePane="bottomLeft" state="frozen"/>
      <selection pane="bottomLeft" activeCell="J3" sqref="J3:K3"/>
    </sheetView>
  </sheetViews>
  <sheetFormatPr defaultRowHeight="15" x14ac:dyDescent="0.25"/>
  <cols>
    <col min="1" max="1" width="4" customWidth="1"/>
    <col min="2" max="2" width="34.7109375" customWidth="1"/>
    <col min="3" max="7" width="12" customWidth="1"/>
    <col min="8" max="8" width="6.7109375" customWidth="1"/>
    <col min="9" max="10" width="14.7109375" customWidth="1"/>
    <col min="11" max="11" width="9.7109375" customWidth="1"/>
    <col min="12" max="13" width="14.7109375" customWidth="1"/>
  </cols>
  <sheetData>
    <row r="1" spans="1:13" s="1" customFormat="1" ht="15.75" customHeight="1" thickBot="1" x14ac:dyDescent="0.25">
      <c r="A1" s="428" t="s">
        <v>40</v>
      </c>
      <c r="B1" s="429"/>
      <c r="C1" s="429"/>
      <c r="D1" s="429"/>
      <c r="E1" s="429"/>
      <c r="F1" s="429"/>
      <c r="G1" s="429"/>
      <c r="H1" s="429"/>
      <c r="I1" s="429"/>
      <c r="J1" s="429"/>
      <c r="K1" s="429"/>
      <c r="L1" s="429"/>
      <c r="M1" s="430"/>
    </row>
    <row r="2" spans="1:13" s="1" customFormat="1" ht="15.75" customHeight="1" thickBot="1" x14ac:dyDescent="0.25">
      <c r="A2" s="438" t="s">
        <v>11</v>
      </c>
      <c r="B2" s="411" t="s">
        <v>0</v>
      </c>
      <c r="C2" s="390"/>
      <c r="D2" s="433" t="s">
        <v>1</v>
      </c>
      <c r="E2" s="434"/>
      <c r="F2" s="434"/>
      <c r="G2" s="435"/>
      <c r="H2" s="411" t="s">
        <v>2</v>
      </c>
      <c r="I2" s="433" t="s">
        <v>3</v>
      </c>
      <c r="J2" s="434"/>
      <c r="K2" s="435"/>
      <c r="L2" s="436" t="s">
        <v>359</v>
      </c>
      <c r="M2" s="431" t="s">
        <v>10</v>
      </c>
    </row>
    <row r="3" spans="1:13" s="1" customFormat="1" ht="45" customHeight="1" thickBot="1" x14ac:dyDescent="0.25">
      <c r="A3" s="439"/>
      <c r="B3" s="412"/>
      <c r="C3" s="391" t="s">
        <v>4</v>
      </c>
      <c r="D3" s="167" t="s">
        <v>5</v>
      </c>
      <c r="E3" s="168" t="s">
        <v>9</v>
      </c>
      <c r="F3" s="391" t="s">
        <v>6</v>
      </c>
      <c r="G3" s="169" t="s">
        <v>7</v>
      </c>
      <c r="H3" s="412"/>
      <c r="I3" s="391" t="s">
        <v>8</v>
      </c>
      <c r="J3" s="170" t="s">
        <v>370</v>
      </c>
      <c r="K3" s="402" t="s">
        <v>371</v>
      </c>
      <c r="L3" s="437"/>
      <c r="M3" s="432"/>
    </row>
    <row r="4" spans="1:13" x14ac:dyDescent="0.25">
      <c r="A4" s="408" t="s">
        <v>222</v>
      </c>
      <c r="B4" s="409"/>
      <c r="C4" s="409"/>
      <c r="D4" s="409"/>
      <c r="E4" s="409"/>
      <c r="F4" s="409"/>
      <c r="G4" s="409"/>
      <c r="H4" s="409"/>
      <c r="I4" s="409"/>
      <c r="J4" s="409"/>
      <c r="K4" s="409"/>
      <c r="L4" s="409"/>
      <c r="M4" s="410"/>
    </row>
    <row r="5" spans="1:13" ht="45" customHeight="1" thickBot="1" x14ac:dyDescent="0.3">
      <c r="A5" s="333">
        <v>1</v>
      </c>
      <c r="B5" s="334" t="s">
        <v>221</v>
      </c>
      <c r="C5" s="330" t="s">
        <v>333</v>
      </c>
      <c r="D5" s="335" t="s">
        <v>313</v>
      </c>
      <c r="E5" s="336" t="s">
        <v>312</v>
      </c>
      <c r="F5" s="235" t="s">
        <v>223</v>
      </c>
      <c r="G5" s="235" t="s">
        <v>224</v>
      </c>
      <c r="H5" s="337" t="s">
        <v>225</v>
      </c>
      <c r="I5" s="233">
        <v>12633000000</v>
      </c>
      <c r="J5" s="89">
        <v>12625595712</v>
      </c>
      <c r="K5" s="56">
        <f t="shared" ref="K5" si="0">J5/I5</f>
        <v>0.99941389313702211</v>
      </c>
      <c r="L5" s="90">
        <v>11252196</v>
      </c>
      <c r="M5" s="338" t="s">
        <v>355</v>
      </c>
    </row>
    <row r="6" spans="1:13" s="3" customFormat="1" x14ac:dyDescent="0.25">
      <c r="A6" s="23"/>
      <c r="B6" s="63"/>
      <c r="F6" s="33"/>
      <c r="G6" s="33"/>
      <c r="H6" s="20"/>
      <c r="I6" s="34"/>
      <c r="J6" s="22"/>
      <c r="K6" s="21"/>
      <c r="L6" s="22"/>
    </row>
    <row r="7" spans="1:13" s="3" customFormat="1" ht="30" customHeight="1" x14ac:dyDescent="0.25">
      <c r="A7" s="23"/>
      <c r="B7" s="63"/>
      <c r="F7" s="33"/>
      <c r="G7" s="33"/>
      <c r="H7" s="20"/>
      <c r="I7" s="34"/>
      <c r="J7" s="22"/>
      <c r="K7" s="21"/>
      <c r="L7" s="31"/>
    </row>
  </sheetData>
  <mergeCells count="9">
    <mergeCell ref="A4:M4"/>
    <mergeCell ref="A1:M1"/>
    <mergeCell ref="A2:A3"/>
    <mergeCell ref="B2:B3"/>
    <mergeCell ref="D2:G2"/>
    <mergeCell ref="H2:H3"/>
    <mergeCell ref="I2:K2"/>
    <mergeCell ref="L2:L3"/>
    <mergeCell ref="M2:M3"/>
  </mergeCells>
  <pageMargins left="0.7" right="0.7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15"/>
  <sheetViews>
    <sheetView workbookViewId="0">
      <pane ySplit="3" topLeftCell="A4" activePane="bottomLeft" state="frozen"/>
      <selection pane="bottomLeft" activeCell="J3" sqref="J3:K3"/>
    </sheetView>
  </sheetViews>
  <sheetFormatPr defaultRowHeight="15" x14ac:dyDescent="0.25"/>
  <cols>
    <col min="1" max="1" width="4" customWidth="1"/>
    <col min="2" max="2" width="34.7109375" customWidth="1"/>
    <col min="3" max="7" width="12" customWidth="1"/>
    <col min="8" max="8" width="6.7109375" customWidth="1"/>
    <col min="9" max="10" width="14.7109375" customWidth="1"/>
    <col min="11" max="11" width="9.7109375" customWidth="1"/>
    <col min="12" max="13" width="14.7109375" customWidth="1"/>
  </cols>
  <sheetData>
    <row r="1" spans="1:63" s="1" customFormat="1" ht="15.75" customHeight="1" thickBot="1" x14ac:dyDescent="0.25">
      <c r="A1" s="428" t="s">
        <v>40</v>
      </c>
      <c r="B1" s="429"/>
      <c r="C1" s="429"/>
      <c r="D1" s="429"/>
      <c r="E1" s="429"/>
      <c r="F1" s="429"/>
      <c r="G1" s="429"/>
      <c r="H1" s="429"/>
      <c r="I1" s="429"/>
      <c r="J1" s="429"/>
      <c r="K1" s="429"/>
      <c r="L1" s="429"/>
      <c r="M1" s="430"/>
    </row>
    <row r="2" spans="1:63" s="1" customFormat="1" ht="15.75" customHeight="1" thickBot="1" x14ac:dyDescent="0.25">
      <c r="A2" s="438" t="s">
        <v>11</v>
      </c>
      <c r="B2" s="411" t="s">
        <v>0</v>
      </c>
      <c r="C2" s="390"/>
      <c r="D2" s="433" t="s">
        <v>1</v>
      </c>
      <c r="E2" s="434"/>
      <c r="F2" s="434"/>
      <c r="G2" s="435"/>
      <c r="H2" s="411" t="s">
        <v>2</v>
      </c>
      <c r="I2" s="433" t="s">
        <v>3</v>
      </c>
      <c r="J2" s="434"/>
      <c r="K2" s="435"/>
      <c r="L2" s="436" t="s">
        <v>359</v>
      </c>
      <c r="M2" s="431" t="s">
        <v>10</v>
      </c>
    </row>
    <row r="3" spans="1:63" s="1" customFormat="1" ht="45" customHeight="1" thickBot="1" x14ac:dyDescent="0.25">
      <c r="A3" s="439"/>
      <c r="B3" s="412"/>
      <c r="C3" s="391" t="s">
        <v>4</v>
      </c>
      <c r="D3" s="167" t="s">
        <v>5</v>
      </c>
      <c r="E3" s="168" t="s">
        <v>9</v>
      </c>
      <c r="F3" s="391" t="s">
        <v>6</v>
      </c>
      <c r="G3" s="169" t="s">
        <v>7</v>
      </c>
      <c r="H3" s="412"/>
      <c r="I3" s="391" t="s">
        <v>8</v>
      </c>
      <c r="J3" s="170" t="s">
        <v>370</v>
      </c>
      <c r="K3" s="402" t="s">
        <v>371</v>
      </c>
      <c r="L3" s="437"/>
      <c r="M3" s="432"/>
    </row>
    <row r="4" spans="1:63" x14ac:dyDescent="0.25">
      <c r="A4" s="408" t="s">
        <v>227</v>
      </c>
      <c r="B4" s="409"/>
      <c r="C4" s="409"/>
      <c r="D4" s="409"/>
      <c r="E4" s="409"/>
      <c r="F4" s="409"/>
      <c r="G4" s="409"/>
      <c r="H4" s="409"/>
      <c r="I4" s="409"/>
      <c r="J4" s="409"/>
      <c r="K4" s="409"/>
      <c r="L4" s="409"/>
      <c r="M4" s="410"/>
    </row>
    <row r="5" spans="1:63" ht="30" customHeight="1" x14ac:dyDescent="0.25">
      <c r="A5" s="291">
        <v>1</v>
      </c>
      <c r="B5" s="339" t="s">
        <v>228</v>
      </c>
      <c r="C5" s="413" t="s">
        <v>314</v>
      </c>
      <c r="D5" s="413" t="s">
        <v>257</v>
      </c>
      <c r="E5" s="413" t="s">
        <v>257</v>
      </c>
      <c r="F5" s="413" t="s">
        <v>257</v>
      </c>
      <c r="G5" s="416" t="s">
        <v>230</v>
      </c>
      <c r="H5" s="277"/>
      <c r="I5" s="278"/>
      <c r="J5" s="82"/>
      <c r="K5" s="79"/>
      <c r="L5" s="78"/>
      <c r="M5" s="187"/>
    </row>
    <row r="6" spans="1:63" ht="15" customHeight="1" x14ac:dyDescent="0.25">
      <c r="A6" s="340"/>
      <c r="B6" s="341" t="s">
        <v>12</v>
      </c>
      <c r="C6" s="414"/>
      <c r="D6" s="414"/>
      <c r="E6" s="414"/>
      <c r="F6" s="414"/>
      <c r="G6" s="417"/>
      <c r="H6" s="143" t="s">
        <v>37</v>
      </c>
      <c r="I6" s="264">
        <v>153750000</v>
      </c>
      <c r="J6" s="25">
        <v>76445115</v>
      </c>
      <c r="K6" s="26">
        <f t="shared" ref="K6:K9" si="0">J6/I6</f>
        <v>0.49720399999999998</v>
      </c>
      <c r="L6" s="25">
        <v>0</v>
      </c>
      <c r="M6" s="139"/>
    </row>
    <row r="7" spans="1:63" ht="15" customHeight="1" x14ac:dyDescent="0.25">
      <c r="A7" s="340"/>
      <c r="B7" s="342" t="s">
        <v>13</v>
      </c>
      <c r="C7" s="414"/>
      <c r="D7" s="414"/>
      <c r="E7" s="414"/>
      <c r="F7" s="414"/>
      <c r="G7" s="417"/>
      <c r="H7" s="143" t="s">
        <v>37</v>
      </c>
      <c r="I7" s="264">
        <v>93750000</v>
      </c>
      <c r="J7" s="25">
        <v>46612875</v>
      </c>
      <c r="K7" s="26">
        <f t="shared" si="0"/>
        <v>0.49720399999999998</v>
      </c>
      <c r="L7" s="25">
        <v>0</v>
      </c>
      <c r="M7" s="139"/>
    </row>
    <row r="8" spans="1:63" s="3" customFormat="1" ht="15" customHeight="1" x14ac:dyDescent="0.25">
      <c r="A8" s="340"/>
      <c r="B8" s="140" t="s">
        <v>229</v>
      </c>
      <c r="C8" s="414"/>
      <c r="D8" s="414"/>
      <c r="E8" s="414"/>
      <c r="F8" s="414"/>
      <c r="G8" s="417"/>
      <c r="H8" s="91" t="s">
        <v>37</v>
      </c>
      <c r="I8" s="264">
        <v>2500000</v>
      </c>
      <c r="J8" s="81">
        <v>1243010</v>
      </c>
      <c r="K8" s="26">
        <f t="shared" si="0"/>
        <v>0.49720399999999998</v>
      </c>
      <c r="L8" s="81">
        <v>0</v>
      </c>
      <c r="M8" s="139"/>
    </row>
    <row r="9" spans="1:63" ht="15" customHeight="1" thickBot="1" x14ac:dyDescent="0.3">
      <c r="A9" s="61"/>
      <c r="B9" s="213" t="s">
        <v>235</v>
      </c>
      <c r="C9" s="470"/>
      <c r="D9" s="470"/>
      <c r="E9" s="470"/>
      <c r="F9" s="470"/>
      <c r="G9" s="469"/>
      <c r="H9" s="92" t="s">
        <v>37</v>
      </c>
      <c r="I9" s="343">
        <f>I6+I7+I8</f>
        <v>250000000</v>
      </c>
      <c r="J9" s="343">
        <f>J6+J7+J8</f>
        <v>124301000</v>
      </c>
      <c r="K9" s="80">
        <f t="shared" si="0"/>
        <v>0.49720399999999998</v>
      </c>
      <c r="L9" s="214">
        <f>L6+L7+L8</f>
        <v>0</v>
      </c>
      <c r="M9" s="155"/>
    </row>
    <row r="10" spans="1:63" s="3" customFormat="1" x14ac:dyDescent="0.25">
      <c r="A10" s="256"/>
      <c r="B10" s="344"/>
      <c r="C10" s="257"/>
      <c r="D10" s="257"/>
      <c r="E10" s="257"/>
      <c r="F10" s="345"/>
      <c r="G10" s="345"/>
      <c r="H10" s="346"/>
      <c r="I10" s="347"/>
      <c r="J10" s="22"/>
      <c r="K10" s="21"/>
      <c r="L10" s="22"/>
      <c r="M10" s="257"/>
    </row>
    <row r="11" spans="1:63" s="43" customFormat="1" x14ac:dyDescent="0.25">
      <c r="A11" s="218"/>
      <c r="B11" s="219" t="s">
        <v>131</v>
      </c>
      <c r="C11" s="220"/>
      <c r="D11" s="220"/>
      <c r="E11" s="220"/>
      <c r="F11" s="220"/>
      <c r="G11" s="220"/>
      <c r="H11" s="220"/>
      <c r="I11" s="220"/>
      <c r="J11" s="220"/>
      <c r="K11" s="220"/>
      <c r="L11" s="220"/>
      <c r="M11" s="220"/>
      <c r="N11" s="36"/>
      <c r="O11" s="36"/>
      <c r="P11" s="36"/>
      <c r="Q11" s="36"/>
      <c r="R11" s="36"/>
      <c r="S11" s="36"/>
      <c r="T11" s="36"/>
      <c r="U11" s="36"/>
      <c r="V11" s="32"/>
      <c r="W11" s="37"/>
      <c r="X11" s="38"/>
      <c r="Y11" s="39"/>
      <c r="Z11" s="40"/>
      <c r="AA11" s="41"/>
      <c r="AB11" s="41"/>
      <c r="AC11" s="42"/>
      <c r="AD11" s="42"/>
      <c r="AE11" s="42"/>
      <c r="AF11" s="42"/>
      <c r="AG11" s="42"/>
      <c r="AH11" s="42"/>
      <c r="AI11" s="42"/>
      <c r="AJ11" s="42"/>
      <c r="AK11" s="42"/>
      <c r="AL11" s="42"/>
      <c r="AM11" s="42"/>
      <c r="AN11" s="42"/>
      <c r="AO11" s="42"/>
      <c r="AP11" s="42"/>
      <c r="AQ11" s="42"/>
      <c r="AR11" s="42"/>
      <c r="AS11" s="42"/>
      <c r="AT11" s="42"/>
      <c r="AU11" s="42"/>
      <c r="AV11" s="42"/>
      <c r="AW11" s="42"/>
      <c r="AX11" s="42"/>
      <c r="AY11" s="42"/>
      <c r="AZ11" s="42"/>
      <c r="BA11" s="42"/>
      <c r="BB11" s="42"/>
      <c r="BC11" s="42"/>
      <c r="BD11" s="42"/>
      <c r="BE11" s="42"/>
      <c r="BF11" s="42"/>
      <c r="BG11" s="42"/>
      <c r="BH11" s="42"/>
      <c r="BI11" s="42"/>
      <c r="BJ11" s="42"/>
      <c r="BK11" s="42"/>
    </row>
    <row r="12" spans="1:63" s="43" customFormat="1" x14ac:dyDescent="0.25">
      <c r="A12" s="256" t="s">
        <v>87</v>
      </c>
      <c r="B12" s="348" t="s">
        <v>231</v>
      </c>
      <c r="C12" s="348"/>
      <c r="D12" s="348"/>
      <c r="E12" s="348"/>
      <c r="F12" s="348"/>
      <c r="G12" s="348"/>
      <c r="H12" s="348"/>
      <c r="I12" s="348"/>
      <c r="J12" s="221"/>
      <c r="K12" s="221"/>
      <c r="L12" s="349"/>
      <c r="M12" s="349"/>
      <c r="N12" s="94"/>
      <c r="O12" s="94"/>
      <c r="P12" s="94"/>
      <c r="Q12" s="94"/>
      <c r="R12" s="94"/>
      <c r="S12" s="94"/>
      <c r="T12" s="94"/>
      <c r="U12" s="94"/>
      <c r="V12" s="93"/>
      <c r="W12" s="93"/>
      <c r="X12" s="95"/>
      <c r="Y12"/>
      <c r="Z12" s="46"/>
      <c r="AA12" s="46"/>
      <c r="AB12" s="46"/>
      <c r="AC12" s="42"/>
      <c r="AD12" s="42"/>
      <c r="AE12" s="42"/>
      <c r="AF12" s="42"/>
      <c r="AG12" s="42"/>
      <c r="AH12" s="42"/>
      <c r="AI12" s="42"/>
      <c r="AJ12" s="42"/>
      <c r="AK12" s="42"/>
      <c r="AL12" s="42"/>
      <c r="AM12" s="42"/>
      <c r="AN12" s="42"/>
      <c r="AO12" s="42"/>
      <c r="AP12" s="42"/>
      <c r="AQ12" s="42"/>
      <c r="AR12" s="42"/>
      <c r="AS12" s="42"/>
      <c r="AT12" s="42"/>
      <c r="AU12" s="42"/>
      <c r="AV12" s="42"/>
      <c r="AW12" s="42"/>
      <c r="AX12" s="42"/>
      <c r="AY12" s="42"/>
      <c r="AZ12" s="42"/>
      <c r="BA12" s="42"/>
      <c r="BB12" s="42"/>
      <c r="BC12" s="42"/>
      <c r="BD12" s="42"/>
      <c r="BE12" s="42"/>
      <c r="BF12" s="42"/>
      <c r="BG12" s="42"/>
      <c r="BH12" s="42"/>
      <c r="BI12" s="42"/>
      <c r="BJ12" s="42"/>
      <c r="BK12" s="42"/>
    </row>
    <row r="13" spans="1:63" s="43" customFormat="1" x14ac:dyDescent="0.25">
      <c r="A13" s="350"/>
      <c r="B13" s="348" t="s">
        <v>232</v>
      </c>
      <c r="C13" s="351"/>
      <c r="D13" s="352"/>
      <c r="E13" s="353"/>
      <c r="F13" s="353"/>
      <c r="G13" s="354"/>
      <c r="H13" s="354"/>
      <c r="I13" s="354"/>
      <c r="J13" s="354"/>
      <c r="K13" s="354"/>
      <c r="L13" s="351"/>
      <c r="M13" s="351"/>
      <c r="N13" s="96"/>
      <c r="O13" s="96"/>
      <c r="P13" s="96"/>
      <c r="Q13" s="96"/>
      <c r="R13" s="96"/>
      <c r="S13" s="96"/>
      <c r="T13" s="96"/>
      <c r="U13" s="96"/>
      <c r="V13" s="93"/>
      <c r="W13" s="93"/>
      <c r="X13" s="95"/>
      <c r="Y13"/>
      <c r="Z13" s="97"/>
      <c r="AA13" s="98"/>
      <c r="AB13" s="98"/>
      <c r="AC13" s="42"/>
      <c r="AD13" s="42"/>
      <c r="AE13" s="42"/>
      <c r="AF13" s="42"/>
      <c r="AG13" s="42"/>
      <c r="AH13" s="42"/>
      <c r="AI13" s="42"/>
      <c r="AJ13" s="42"/>
      <c r="AK13" s="42"/>
      <c r="AL13" s="42"/>
      <c r="AM13" s="42"/>
      <c r="AN13" s="42"/>
      <c r="AO13" s="42"/>
      <c r="AP13" s="42"/>
      <c r="AQ13" s="42"/>
      <c r="AR13" s="42"/>
      <c r="AS13" s="42"/>
      <c r="AT13" s="42"/>
      <c r="AU13" s="42"/>
      <c r="AV13" s="42"/>
      <c r="AW13" s="42"/>
      <c r="AX13" s="42"/>
      <c r="AY13" s="42"/>
      <c r="AZ13" s="42"/>
      <c r="BA13" s="42"/>
      <c r="BB13" s="42"/>
      <c r="BC13" s="42"/>
      <c r="BD13" s="42"/>
      <c r="BE13" s="42"/>
      <c r="BF13" s="42"/>
      <c r="BG13" s="42"/>
      <c r="BH13" s="42"/>
      <c r="BI13" s="42"/>
      <c r="BJ13" s="42"/>
      <c r="BK13" s="42"/>
    </row>
    <row r="14" spans="1:63" s="3" customFormat="1" ht="30" customHeight="1" x14ac:dyDescent="0.25">
      <c r="A14" s="256"/>
      <c r="B14" s="344"/>
      <c r="C14" s="257"/>
      <c r="D14" s="257"/>
      <c r="E14" s="257"/>
      <c r="F14" s="345"/>
      <c r="G14" s="345"/>
      <c r="H14" s="346"/>
      <c r="I14" s="347"/>
      <c r="J14" s="22"/>
      <c r="K14" s="21"/>
      <c r="L14" s="31"/>
      <c r="M14" s="257"/>
    </row>
    <row r="15" spans="1:63" x14ac:dyDescent="0.25">
      <c r="A15" s="217"/>
      <c r="B15" s="217"/>
      <c r="C15" s="217"/>
      <c r="D15" s="217"/>
      <c r="E15" s="217"/>
      <c r="F15" s="217"/>
      <c r="G15" s="217"/>
      <c r="H15" s="217"/>
      <c r="I15" s="217"/>
      <c r="J15" s="217"/>
      <c r="K15" s="217"/>
      <c r="L15" s="217"/>
      <c r="M15" s="217"/>
    </row>
  </sheetData>
  <mergeCells count="14">
    <mergeCell ref="F5:F9"/>
    <mergeCell ref="G5:G9"/>
    <mergeCell ref="A4:M4"/>
    <mergeCell ref="A1:M1"/>
    <mergeCell ref="A2:A3"/>
    <mergeCell ref="B2:B3"/>
    <mergeCell ref="D2:G2"/>
    <mergeCell ref="H2:H3"/>
    <mergeCell ref="I2:K2"/>
    <mergeCell ref="L2:L3"/>
    <mergeCell ref="M2:M3"/>
    <mergeCell ref="D5:D9"/>
    <mergeCell ref="C5:C9"/>
    <mergeCell ref="E5:E9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P37"/>
  <sheetViews>
    <sheetView workbookViewId="0">
      <pane ySplit="3" topLeftCell="A10" activePane="bottomLeft" state="frozen"/>
      <selection pane="bottomLeft" activeCell="J20" sqref="J20"/>
    </sheetView>
  </sheetViews>
  <sheetFormatPr defaultRowHeight="12" x14ac:dyDescent="0.2"/>
  <cols>
    <col min="1" max="1" width="4" style="1" customWidth="1"/>
    <col min="2" max="2" width="34.7109375" style="1" customWidth="1"/>
    <col min="3" max="7" width="12" style="1" customWidth="1"/>
    <col min="8" max="8" width="6.7109375" style="1" customWidth="1"/>
    <col min="9" max="10" width="14.7109375" style="1" customWidth="1"/>
    <col min="11" max="11" width="9.7109375" style="1" customWidth="1"/>
    <col min="12" max="13" width="14.7109375" style="1" customWidth="1"/>
    <col min="14" max="16384" width="9.140625" style="1"/>
  </cols>
  <sheetData>
    <row r="1" spans="1:14" ht="15.75" customHeight="1" thickBot="1" x14ac:dyDescent="0.25">
      <c r="A1" s="428" t="s">
        <v>40</v>
      </c>
      <c r="B1" s="429"/>
      <c r="C1" s="429"/>
      <c r="D1" s="429"/>
      <c r="E1" s="429"/>
      <c r="F1" s="429"/>
      <c r="G1" s="429"/>
      <c r="H1" s="429"/>
      <c r="I1" s="429"/>
      <c r="J1" s="429"/>
      <c r="K1" s="429"/>
      <c r="L1" s="429"/>
      <c r="M1" s="430"/>
    </row>
    <row r="2" spans="1:14" ht="15.75" customHeight="1" thickBot="1" x14ac:dyDescent="0.25">
      <c r="A2" s="438" t="s">
        <v>11</v>
      </c>
      <c r="B2" s="411" t="s">
        <v>0</v>
      </c>
      <c r="C2" s="390"/>
      <c r="D2" s="433" t="s">
        <v>1</v>
      </c>
      <c r="E2" s="434"/>
      <c r="F2" s="434"/>
      <c r="G2" s="435"/>
      <c r="H2" s="411" t="s">
        <v>2</v>
      </c>
      <c r="I2" s="433" t="s">
        <v>3</v>
      </c>
      <c r="J2" s="434"/>
      <c r="K2" s="435"/>
      <c r="L2" s="436" t="s">
        <v>359</v>
      </c>
      <c r="M2" s="431" t="s">
        <v>10</v>
      </c>
    </row>
    <row r="3" spans="1:14" ht="45" customHeight="1" thickBot="1" x14ac:dyDescent="0.25">
      <c r="A3" s="439"/>
      <c r="B3" s="412"/>
      <c r="C3" s="391" t="s">
        <v>4</v>
      </c>
      <c r="D3" s="167" t="s">
        <v>5</v>
      </c>
      <c r="E3" s="168" t="s">
        <v>9</v>
      </c>
      <c r="F3" s="391" t="s">
        <v>6</v>
      </c>
      <c r="G3" s="169" t="s">
        <v>7</v>
      </c>
      <c r="H3" s="412"/>
      <c r="I3" s="391" t="s">
        <v>8</v>
      </c>
      <c r="J3" s="170" t="s">
        <v>370</v>
      </c>
      <c r="K3" s="402" t="s">
        <v>371</v>
      </c>
      <c r="L3" s="437"/>
      <c r="M3" s="432"/>
    </row>
    <row r="4" spans="1:14" x14ac:dyDescent="0.2">
      <c r="A4" s="450" t="s">
        <v>51</v>
      </c>
      <c r="B4" s="451"/>
      <c r="C4" s="451"/>
      <c r="D4" s="451"/>
      <c r="E4" s="451"/>
      <c r="F4" s="451"/>
      <c r="G4" s="451"/>
      <c r="H4" s="451"/>
      <c r="I4" s="451"/>
      <c r="J4" s="451"/>
      <c r="K4" s="451"/>
      <c r="L4" s="451"/>
      <c r="M4" s="452"/>
    </row>
    <row r="5" spans="1:14" s="2" customFormat="1" ht="75" customHeight="1" x14ac:dyDescent="0.2">
      <c r="A5" s="225">
        <v>1</v>
      </c>
      <c r="B5" s="378" t="s">
        <v>41</v>
      </c>
      <c r="C5" s="230" t="s">
        <v>247</v>
      </c>
      <c r="D5" s="379" t="s">
        <v>284</v>
      </c>
      <c r="E5" s="230" t="s">
        <v>285</v>
      </c>
      <c r="F5" s="203" t="s">
        <v>52</v>
      </c>
      <c r="G5" s="203" t="s">
        <v>53</v>
      </c>
      <c r="H5" s="380" t="s">
        <v>37</v>
      </c>
      <c r="I5" s="226">
        <v>60000000</v>
      </c>
      <c r="J5" s="381">
        <v>42600000</v>
      </c>
      <c r="K5" s="103">
        <f>J5/I5</f>
        <v>0.71</v>
      </c>
      <c r="L5" s="104">
        <v>0</v>
      </c>
      <c r="M5" s="386" t="s">
        <v>352</v>
      </c>
    </row>
    <row r="6" spans="1:14" s="2" customFormat="1" ht="75" customHeight="1" x14ac:dyDescent="0.2">
      <c r="A6" s="225">
        <v>2</v>
      </c>
      <c r="B6" s="226" t="s">
        <v>42</v>
      </c>
      <c r="C6" s="230" t="s">
        <v>248</v>
      </c>
      <c r="D6" s="230" t="s">
        <v>286</v>
      </c>
      <c r="E6" s="229" t="s">
        <v>287</v>
      </c>
      <c r="F6" s="203" t="s">
        <v>54</v>
      </c>
      <c r="G6" s="203" t="s">
        <v>55</v>
      </c>
      <c r="H6" s="227" t="s">
        <v>37</v>
      </c>
      <c r="I6" s="226">
        <v>50000000</v>
      </c>
      <c r="J6" s="381">
        <v>43860000</v>
      </c>
      <c r="K6" s="103">
        <f t="shared" ref="K6:K25" si="0">J6/I6</f>
        <v>0.87719999999999998</v>
      </c>
      <c r="L6" s="104">
        <v>0</v>
      </c>
      <c r="M6" s="386" t="s">
        <v>295</v>
      </c>
    </row>
    <row r="7" spans="1:14" ht="75" customHeight="1" x14ac:dyDescent="0.2">
      <c r="A7" s="225">
        <v>3</v>
      </c>
      <c r="B7" s="382" t="s">
        <v>43</v>
      </c>
      <c r="C7" s="230" t="s">
        <v>246</v>
      </c>
      <c r="D7" s="379" t="s">
        <v>288</v>
      </c>
      <c r="E7" s="229" t="s">
        <v>289</v>
      </c>
      <c r="F7" s="203" t="s">
        <v>56</v>
      </c>
      <c r="G7" s="203" t="s">
        <v>57</v>
      </c>
      <c r="H7" s="227" t="s">
        <v>37</v>
      </c>
      <c r="I7" s="226">
        <v>15000000</v>
      </c>
      <c r="J7" s="381">
        <v>0</v>
      </c>
      <c r="K7" s="103">
        <f t="shared" si="0"/>
        <v>0</v>
      </c>
      <c r="L7" s="104">
        <v>0</v>
      </c>
      <c r="M7" s="386" t="s">
        <v>353</v>
      </c>
    </row>
    <row r="8" spans="1:14" ht="30" customHeight="1" x14ac:dyDescent="0.2">
      <c r="A8" s="225">
        <v>4</v>
      </c>
      <c r="B8" s="226" t="s">
        <v>44</v>
      </c>
      <c r="C8" s="230" t="s">
        <v>247</v>
      </c>
      <c r="D8" s="383"/>
      <c r="E8" s="383"/>
      <c r="F8" s="203" t="s">
        <v>58</v>
      </c>
      <c r="G8" s="203" t="s">
        <v>59</v>
      </c>
      <c r="H8" s="227" t="s">
        <v>37</v>
      </c>
      <c r="I8" s="226">
        <v>100000000</v>
      </c>
      <c r="J8" s="102">
        <v>44400000</v>
      </c>
      <c r="K8" s="103">
        <f t="shared" si="0"/>
        <v>0.44400000000000001</v>
      </c>
      <c r="L8" s="104">
        <v>0</v>
      </c>
      <c r="M8" s="228"/>
    </row>
    <row r="9" spans="1:14" ht="30" customHeight="1" x14ac:dyDescent="0.2">
      <c r="A9" s="225">
        <v>5</v>
      </c>
      <c r="B9" s="226" t="s">
        <v>45</v>
      </c>
      <c r="C9" s="230" t="s">
        <v>247</v>
      </c>
      <c r="D9" s="384" t="s">
        <v>290</v>
      </c>
      <c r="E9" s="230" t="s">
        <v>291</v>
      </c>
      <c r="F9" s="203" t="s">
        <v>60</v>
      </c>
      <c r="G9" s="203" t="s">
        <v>61</v>
      </c>
      <c r="H9" s="227" t="s">
        <v>37</v>
      </c>
      <c r="I9" s="226">
        <v>50000000</v>
      </c>
      <c r="J9" s="102">
        <v>42700000</v>
      </c>
      <c r="K9" s="103">
        <f t="shared" si="0"/>
        <v>0.85399999999999998</v>
      </c>
      <c r="L9" s="104">
        <v>0</v>
      </c>
      <c r="M9" s="228"/>
    </row>
    <row r="10" spans="1:14" ht="30" customHeight="1" x14ac:dyDescent="0.2">
      <c r="A10" s="225">
        <v>6</v>
      </c>
      <c r="B10" s="226" t="s">
        <v>46</v>
      </c>
      <c r="C10" s="230" t="s">
        <v>315</v>
      </c>
      <c r="D10" s="379" t="s">
        <v>292</v>
      </c>
      <c r="E10" s="230" t="s">
        <v>293</v>
      </c>
      <c r="F10" s="203" t="s">
        <v>62</v>
      </c>
      <c r="G10" s="203" t="s">
        <v>63</v>
      </c>
      <c r="H10" s="227" t="s">
        <v>37</v>
      </c>
      <c r="I10" s="226">
        <v>15000000</v>
      </c>
      <c r="J10" s="102">
        <v>0</v>
      </c>
      <c r="K10" s="103">
        <f t="shared" si="0"/>
        <v>0</v>
      </c>
      <c r="L10" s="104">
        <v>0</v>
      </c>
      <c r="M10" s="386" t="s">
        <v>354</v>
      </c>
    </row>
    <row r="11" spans="1:14" ht="15" customHeight="1" x14ac:dyDescent="0.2">
      <c r="A11" s="225">
        <v>7</v>
      </c>
      <c r="B11" s="382" t="s">
        <v>47</v>
      </c>
      <c r="C11" s="230" t="s">
        <v>247</v>
      </c>
      <c r="D11" s="229">
        <v>43216</v>
      </c>
      <c r="E11" s="230" t="s">
        <v>258</v>
      </c>
      <c r="F11" s="203" t="s">
        <v>64</v>
      </c>
      <c r="G11" s="203" t="s">
        <v>65</v>
      </c>
      <c r="H11" s="227" t="s">
        <v>37</v>
      </c>
      <c r="I11" s="226">
        <v>100000000</v>
      </c>
      <c r="J11" s="102">
        <v>0</v>
      </c>
      <c r="K11" s="103">
        <f t="shared" si="0"/>
        <v>0</v>
      </c>
      <c r="L11" s="104">
        <v>0</v>
      </c>
      <c r="M11" s="228"/>
    </row>
    <row r="12" spans="1:14" ht="15" customHeight="1" x14ac:dyDescent="0.2">
      <c r="A12" s="225">
        <v>8</v>
      </c>
      <c r="B12" s="226" t="s">
        <v>48</v>
      </c>
      <c r="C12" s="230" t="s">
        <v>247</v>
      </c>
      <c r="D12" s="230"/>
      <c r="E12" s="230"/>
      <c r="F12" s="203" t="s">
        <v>64</v>
      </c>
      <c r="G12" s="203" t="s">
        <v>65</v>
      </c>
      <c r="H12" s="227" t="s">
        <v>37</v>
      </c>
      <c r="I12" s="226">
        <v>50000000</v>
      </c>
      <c r="J12" s="102">
        <v>32000000</v>
      </c>
      <c r="K12" s="103">
        <f t="shared" si="0"/>
        <v>0.64</v>
      </c>
      <c r="L12" s="104">
        <v>0</v>
      </c>
      <c r="M12" s="228"/>
    </row>
    <row r="13" spans="1:14" ht="15" customHeight="1" x14ac:dyDescent="0.2">
      <c r="A13" s="225">
        <v>9</v>
      </c>
      <c r="B13" s="226" t="s">
        <v>273</v>
      </c>
      <c r="C13" s="230" t="s">
        <v>248</v>
      </c>
      <c r="D13" s="379" t="s">
        <v>294</v>
      </c>
      <c r="E13" s="230" t="s">
        <v>236</v>
      </c>
      <c r="F13" s="203" t="s">
        <v>66</v>
      </c>
      <c r="G13" s="203" t="s">
        <v>67</v>
      </c>
      <c r="H13" s="227" t="s">
        <v>37</v>
      </c>
      <c r="I13" s="226">
        <v>30000000</v>
      </c>
      <c r="J13" s="102">
        <v>0</v>
      </c>
      <c r="K13" s="103">
        <f t="shared" si="0"/>
        <v>0</v>
      </c>
      <c r="L13" s="104">
        <v>0</v>
      </c>
      <c r="M13" s="228"/>
    </row>
    <row r="14" spans="1:14" ht="15" customHeight="1" x14ac:dyDescent="0.2">
      <c r="A14" s="225">
        <v>10</v>
      </c>
      <c r="B14" s="226" t="s">
        <v>49</v>
      </c>
      <c r="C14" s="230" t="s">
        <v>248</v>
      </c>
      <c r="D14" s="379" t="s">
        <v>294</v>
      </c>
      <c r="E14" s="230" t="s">
        <v>236</v>
      </c>
      <c r="F14" s="203" t="s">
        <v>68</v>
      </c>
      <c r="G14" s="203" t="s">
        <v>67</v>
      </c>
      <c r="H14" s="227" t="s">
        <v>37</v>
      </c>
      <c r="I14" s="226">
        <v>19000000</v>
      </c>
      <c r="J14" s="102">
        <v>0</v>
      </c>
      <c r="K14" s="103">
        <f t="shared" si="0"/>
        <v>0</v>
      </c>
      <c r="L14" s="104">
        <v>0</v>
      </c>
      <c r="M14" s="228"/>
    </row>
    <row r="15" spans="1:14" ht="15" customHeight="1" x14ac:dyDescent="0.2">
      <c r="A15" s="225">
        <v>11</v>
      </c>
      <c r="B15" s="226" t="s">
        <v>50</v>
      </c>
      <c r="C15" s="230" t="s">
        <v>247</v>
      </c>
      <c r="D15" s="229">
        <v>43888</v>
      </c>
      <c r="E15" s="230" t="s">
        <v>236</v>
      </c>
      <c r="F15" s="203" t="s">
        <v>69</v>
      </c>
      <c r="G15" s="203" t="s">
        <v>70</v>
      </c>
      <c r="H15" s="227" t="s">
        <v>37</v>
      </c>
      <c r="I15" s="226">
        <v>140000000</v>
      </c>
      <c r="J15" s="102">
        <v>53450000</v>
      </c>
      <c r="K15" s="103">
        <f t="shared" si="0"/>
        <v>0.38178571428571428</v>
      </c>
      <c r="L15" s="104">
        <v>0</v>
      </c>
      <c r="M15" s="228"/>
    </row>
    <row r="16" spans="1:14" s="122" customFormat="1" ht="30" customHeight="1" x14ac:dyDescent="0.2">
      <c r="A16" s="225">
        <v>12</v>
      </c>
      <c r="B16" s="226" t="s">
        <v>279</v>
      </c>
      <c r="C16" s="230" t="s">
        <v>247</v>
      </c>
      <c r="D16" s="385" t="s">
        <v>280</v>
      </c>
      <c r="E16" s="231" t="s">
        <v>281</v>
      </c>
      <c r="F16" s="203" t="s">
        <v>282</v>
      </c>
      <c r="G16" s="203" t="s">
        <v>283</v>
      </c>
      <c r="H16" s="227" t="s">
        <v>37</v>
      </c>
      <c r="I16" s="226">
        <v>40000000</v>
      </c>
      <c r="J16" s="118">
        <v>0</v>
      </c>
      <c r="K16" s="119">
        <f>J16/I16</f>
        <v>0</v>
      </c>
      <c r="L16" s="120">
        <v>0</v>
      </c>
      <c r="M16" s="232"/>
      <c r="N16" s="121"/>
    </row>
    <row r="17" spans="1:250" s="135" customFormat="1" ht="30" customHeight="1" thickBot="1" x14ac:dyDescent="0.25">
      <c r="A17" s="215">
        <v>13</v>
      </c>
      <c r="B17" s="233" t="s">
        <v>275</v>
      </c>
      <c r="C17" s="376" t="s">
        <v>247</v>
      </c>
      <c r="D17" s="236" t="s">
        <v>276</v>
      </c>
      <c r="E17" s="234" t="s">
        <v>240</v>
      </c>
      <c r="F17" s="235" t="s">
        <v>277</v>
      </c>
      <c r="G17" s="235" t="s">
        <v>278</v>
      </c>
      <c r="H17" s="236" t="s">
        <v>37</v>
      </c>
      <c r="I17" s="233">
        <v>340000000</v>
      </c>
      <c r="J17" s="123">
        <v>0</v>
      </c>
      <c r="K17" s="124">
        <f t="shared" si="0"/>
        <v>0</v>
      </c>
      <c r="L17" s="125">
        <v>0</v>
      </c>
      <c r="M17" s="237"/>
      <c r="N17" s="377"/>
    </row>
    <row r="18" spans="1:250" x14ac:dyDescent="0.2">
      <c r="A18" s="453" t="s">
        <v>71</v>
      </c>
      <c r="B18" s="454"/>
      <c r="C18" s="454"/>
      <c r="D18" s="454"/>
      <c r="E18" s="454"/>
      <c r="F18" s="454"/>
      <c r="G18" s="454"/>
      <c r="H18" s="454"/>
      <c r="I18" s="454"/>
      <c r="J18" s="454"/>
      <c r="K18" s="454"/>
      <c r="L18" s="454"/>
      <c r="M18" s="455"/>
    </row>
    <row r="19" spans="1:250" s="2" customFormat="1" ht="45" customHeight="1" x14ac:dyDescent="0.2">
      <c r="A19" s="225">
        <v>1</v>
      </c>
      <c r="B19" s="238" t="s">
        <v>72</v>
      </c>
      <c r="C19" s="126" t="s">
        <v>247</v>
      </c>
      <c r="D19" s="239" t="s">
        <v>296</v>
      </c>
      <c r="E19" s="99" t="s">
        <v>253</v>
      </c>
      <c r="F19" s="240" t="s">
        <v>78</v>
      </c>
      <c r="G19" s="227" t="s">
        <v>79</v>
      </c>
      <c r="H19" s="240" t="s">
        <v>37</v>
      </c>
      <c r="I19" s="241">
        <v>25090000</v>
      </c>
      <c r="J19" s="134">
        <v>20186977</v>
      </c>
      <c r="K19" s="70">
        <f t="shared" si="0"/>
        <v>0.80458258270227179</v>
      </c>
      <c r="L19" s="71">
        <v>0</v>
      </c>
      <c r="M19" s="242"/>
    </row>
    <row r="20" spans="1:250" s="122" customFormat="1" ht="45" customHeight="1" x14ac:dyDescent="0.2">
      <c r="A20" s="212">
        <v>2</v>
      </c>
      <c r="B20" s="127" t="s">
        <v>274</v>
      </c>
      <c r="C20" s="443" t="s">
        <v>248</v>
      </c>
      <c r="D20" s="440" t="s">
        <v>297</v>
      </c>
      <c r="E20" s="443" t="s">
        <v>298</v>
      </c>
      <c r="F20" s="446" t="s">
        <v>299</v>
      </c>
      <c r="G20" s="446" t="s">
        <v>80</v>
      </c>
      <c r="H20" s="243" t="s">
        <v>37</v>
      </c>
      <c r="I20" s="406">
        <v>10501510.869999999</v>
      </c>
      <c r="J20" s="407">
        <f>J21+J22</f>
        <v>3014873</v>
      </c>
      <c r="K20" s="129">
        <f t="shared" si="0"/>
        <v>0.28708945191997887</v>
      </c>
      <c r="L20" s="128">
        <f>L21+L22</f>
        <v>0</v>
      </c>
      <c r="M20" s="244"/>
    </row>
    <row r="21" spans="1:250" s="122" customFormat="1" ht="15" customHeight="1" x14ac:dyDescent="0.2">
      <c r="A21" s="62" t="s">
        <v>73</v>
      </c>
      <c r="B21" s="146" t="s">
        <v>12</v>
      </c>
      <c r="C21" s="444"/>
      <c r="D21" s="441"/>
      <c r="E21" s="444"/>
      <c r="F21" s="447"/>
      <c r="G21" s="447"/>
      <c r="H21" s="245" t="s">
        <v>85</v>
      </c>
      <c r="I21" s="105"/>
      <c r="J21" s="105">
        <f>450000+900000</f>
        <v>1350000</v>
      </c>
      <c r="K21" s="130"/>
      <c r="L21" s="105">
        <v>0</v>
      </c>
      <c r="M21" s="244"/>
    </row>
    <row r="22" spans="1:250" s="122" customFormat="1" ht="15" customHeight="1" x14ac:dyDescent="0.2">
      <c r="A22" s="67" t="s">
        <v>74</v>
      </c>
      <c r="B22" s="246" t="s">
        <v>13</v>
      </c>
      <c r="C22" s="445"/>
      <c r="D22" s="442"/>
      <c r="E22" s="445"/>
      <c r="F22" s="448"/>
      <c r="G22" s="448"/>
      <c r="H22" s="247" t="s">
        <v>85</v>
      </c>
      <c r="I22" s="106"/>
      <c r="J22" s="106">
        <f>700000+964873</f>
        <v>1664873</v>
      </c>
      <c r="K22" s="131"/>
      <c r="L22" s="106">
        <v>0</v>
      </c>
      <c r="M22" s="248"/>
    </row>
    <row r="23" spans="1:250" ht="60" customHeight="1" x14ac:dyDescent="0.2">
      <c r="A23" s="249">
        <v>3</v>
      </c>
      <c r="B23" s="224" t="s">
        <v>75</v>
      </c>
      <c r="C23" s="126" t="s">
        <v>247</v>
      </c>
      <c r="D23" s="126" t="s">
        <v>81</v>
      </c>
      <c r="E23" s="126" t="s">
        <v>258</v>
      </c>
      <c r="F23" s="158" t="s">
        <v>31</v>
      </c>
      <c r="G23" s="159" t="s">
        <v>82</v>
      </c>
      <c r="H23" s="247" t="s">
        <v>85</v>
      </c>
      <c r="I23" s="106">
        <v>6800000</v>
      </c>
      <c r="J23" s="11">
        <v>1268000</v>
      </c>
      <c r="K23" s="16">
        <f t="shared" si="0"/>
        <v>0.18647058823529411</v>
      </c>
      <c r="L23" s="72">
        <v>1268000</v>
      </c>
      <c r="M23" s="151"/>
    </row>
    <row r="24" spans="1:250" ht="45" customHeight="1" x14ac:dyDescent="0.2">
      <c r="A24" s="250">
        <v>4</v>
      </c>
      <c r="B24" s="224" t="s">
        <v>76</v>
      </c>
      <c r="C24" s="126" t="s">
        <v>247</v>
      </c>
      <c r="D24" s="126" t="s">
        <v>237</v>
      </c>
      <c r="E24" s="126" t="s">
        <v>236</v>
      </c>
      <c r="F24" s="158" t="s">
        <v>83</v>
      </c>
      <c r="G24" s="159" t="s">
        <v>29</v>
      </c>
      <c r="H24" s="247" t="s">
        <v>85</v>
      </c>
      <c r="I24" s="106">
        <v>19422000</v>
      </c>
      <c r="J24" s="11">
        <v>0</v>
      </c>
      <c r="K24" s="16">
        <f t="shared" si="0"/>
        <v>0</v>
      </c>
      <c r="L24" s="72">
        <v>0</v>
      </c>
      <c r="M24" s="151"/>
    </row>
    <row r="25" spans="1:250" ht="60" customHeight="1" thickBot="1" x14ac:dyDescent="0.25">
      <c r="A25" s="251">
        <v>5</v>
      </c>
      <c r="B25" s="252" t="s">
        <v>77</v>
      </c>
      <c r="C25" s="100" t="s">
        <v>247</v>
      </c>
      <c r="D25" s="100" t="s">
        <v>238</v>
      </c>
      <c r="E25" s="100" t="s">
        <v>259</v>
      </c>
      <c r="F25" s="160" t="s">
        <v>84</v>
      </c>
      <c r="G25" s="161" t="s">
        <v>29</v>
      </c>
      <c r="H25" s="253" t="s">
        <v>85</v>
      </c>
      <c r="I25" s="162">
        <v>11780000</v>
      </c>
      <c r="J25" s="55">
        <v>0</v>
      </c>
      <c r="K25" s="56">
        <f t="shared" si="0"/>
        <v>0</v>
      </c>
      <c r="L25" s="57">
        <v>0</v>
      </c>
      <c r="M25" s="155"/>
    </row>
    <row r="27" spans="1:250" s="43" customFormat="1" x14ac:dyDescent="0.2">
      <c r="A27" s="35"/>
      <c r="B27" s="107" t="s">
        <v>86</v>
      </c>
      <c r="C27" s="108"/>
      <c r="D27" s="108"/>
      <c r="E27" s="108"/>
      <c r="F27" s="108"/>
      <c r="G27" s="108"/>
      <c r="H27" s="108"/>
      <c r="I27" s="108"/>
      <c r="J27" s="108"/>
      <c r="K27" s="108"/>
      <c r="L27" s="108"/>
      <c r="M27" s="108"/>
      <c r="N27" s="108"/>
      <c r="O27" s="108"/>
      <c r="P27" s="108"/>
      <c r="Q27" s="108"/>
      <c r="R27" s="108"/>
      <c r="S27" s="108"/>
      <c r="T27" s="108"/>
      <c r="U27" s="108"/>
      <c r="V27" s="101"/>
      <c r="W27" s="109"/>
      <c r="X27" s="110"/>
      <c r="Y27" s="111"/>
      <c r="Z27" s="112"/>
      <c r="AA27" s="113"/>
      <c r="AB27" s="113"/>
      <c r="AC27" s="42"/>
      <c r="AD27" s="42"/>
      <c r="AE27" s="42"/>
      <c r="AF27" s="42"/>
      <c r="AG27" s="42"/>
      <c r="AH27" s="42"/>
      <c r="AI27" s="42"/>
      <c r="AJ27" s="42"/>
      <c r="AK27" s="42"/>
      <c r="AL27" s="42"/>
      <c r="AM27" s="42"/>
      <c r="AN27" s="42"/>
      <c r="AO27" s="42"/>
      <c r="AP27" s="42"/>
      <c r="AQ27" s="42"/>
      <c r="AR27" s="42"/>
      <c r="AS27" s="42"/>
      <c r="AT27" s="42"/>
      <c r="AU27" s="42"/>
      <c r="AV27" s="42"/>
      <c r="AW27" s="42"/>
      <c r="AX27" s="42"/>
      <c r="AY27" s="42"/>
      <c r="AZ27" s="42"/>
      <c r="BA27" s="42"/>
      <c r="BB27" s="42"/>
      <c r="BC27" s="42"/>
      <c r="BD27" s="42"/>
      <c r="BE27" s="42"/>
      <c r="BF27" s="42"/>
      <c r="BG27" s="42"/>
      <c r="BH27" s="42"/>
      <c r="BI27" s="42"/>
      <c r="BJ27" s="42"/>
      <c r="BK27" s="42"/>
    </row>
    <row r="28" spans="1:250" s="59" customFormat="1" x14ac:dyDescent="0.2">
      <c r="A28" s="44" t="s">
        <v>87</v>
      </c>
      <c r="B28" s="456" t="s">
        <v>88</v>
      </c>
      <c r="C28" s="456"/>
      <c r="D28" s="456"/>
      <c r="E28" s="456"/>
      <c r="F28" s="456"/>
      <c r="G28" s="456"/>
      <c r="H28" s="108"/>
      <c r="I28" s="108"/>
      <c r="J28" s="108"/>
      <c r="K28" s="108"/>
      <c r="L28" s="108"/>
      <c r="M28" s="108"/>
      <c r="N28" s="108"/>
      <c r="O28" s="108"/>
      <c r="P28" s="108"/>
      <c r="Q28" s="108"/>
      <c r="R28" s="108"/>
      <c r="S28" s="108"/>
      <c r="T28" s="108"/>
      <c r="U28" s="114"/>
      <c r="V28" s="114"/>
      <c r="W28" s="114"/>
      <c r="X28" s="115"/>
      <c r="Y28" s="116"/>
      <c r="Z28" s="112"/>
      <c r="AA28" s="116"/>
      <c r="AB28" s="116"/>
      <c r="AC28" s="42"/>
      <c r="AD28" s="42"/>
      <c r="AE28" s="42"/>
      <c r="AF28" s="42"/>
      <c r="AG28" s="42"/>
      <c r="AH28" s="42"/>
      <c r="AI28" s="42"/>
      <c r="AJ28" s="42"/>
      <c r="AK28" s="42"/>
      <c r="AL28" s="42"/>
      <c r="AM28" s="42"/>
      <c r="AN28" s="42"/>
      <c r="AO28" s="42"/>
      <c r="AP28" s="42"/>
      <c r="AQ28" s="42"/>
      <c r="AR28" s="42"/>
      <c r="AS28" s="42"/>
      <c r="AT28" s="42"/>
      <c r="AU28" s="42"/>
      <c r="AV28" s="42"/>
      <c r="AW28" s="42"/>
      <c r="AX28" s="42"/>
      <c r="AY28" s="42"/>
      <c r="AZ28" s="42"/>
      <c r="BA28" s="42"/>
      <c r="BB28" s="42"/>
      <c r="BC28" s="42"/>
      <c r="BD28" s="42"/>
      <c r="BE28" s="42"/>
      <c r="BF28" s="42"/>
      <c r="BG28" s="42"/>
      <c r="BH28" s="42"/>
      <c r="BI28" s="42"/>
      <c r="BJ28" s="42"/>
      <c r="BK28" s="42"/>
      <c r="BL28" s="43"/>
      <c r="BM28" s="43"/>
      <c r="BN28" s="43"/>
      <c r="BO28" s="43"/>
      <c r="BP28" s="43"/>
      <c r="BQ28" s="43"/>
      <c r="BR28" s="43"/>
      <c r="BS28" s="43"/>
      <c r="BT28" s="43"/>
      <c r="BU28" s="43"/>
      <c r="BV28" s="43"/>
      <c r="BW28" s="43"/>
      <c r="BX28" s="43"/>
      <c r="BY28" s="43"/>
      <c r="BZ28" s="43"/>
      <c r="CA28" s="43"/>
      <c r="CB28" s="43"/>
      <c r="CC28" s="43"/>
      <c r="CD28" s="43"/>
      <c r="CE28" s="43"/>
      <c r="CF28" s="43"/>
      <c r="CG28" s="43"/>
      <c r="CH28" s="43"/>
      <c r="CI28" s="43"/>
      <c r="CJ28" s="43"/>
      <c r="CK28" s="43"/>
      <c r="CL28" s="43"/>
      <c r="CM28" s="43"/>
      <c r="CN28" s="43"/>
      <c r="CO28" s="43"/>
      <c r="CP28" s="43"/>
      <c r="CQ28" s="43"/>
      <c r="CR28" s="43"/>
      <c r="CS28" s="43"/>
      <c r="CT28" s="43"/>
      <c r="CU28" s="43"/>
      <c r="CV28" s="43"/>
      <c r="CW28" s="43"/>
      <c r="CX28" s="43"/>
      <c r="CY28" s="43"/>
      <c r="CZ28" s="43"/>
      <c r="DA28" s="43"/>
      <c r="DB28" s="43"/>
      <c r="DC28" s="43"/>
      <c r="DD28" s="43"/>
      <c r="DE28" s="43"/>
      <c r="DF28" s="43"/>
      <c r="DG28" s="43"/>
      <c r="DH28" s="43"/>
      <c r="DI28" s="43"/>
      <c r="DJ28" s="43"/>
      <c r="DK28" s="43"/>
      <c r="DL28" s="43"/>
      <c r="DM28" s="43"/>
      <c r="DN28" s="43"/>
      <c r="DO28" s="43"/>
      <c r="DP28" s="43"/>
      <c r="DQ28" s="43"/>
      <c r="DR28" s="43"/>
      <c r="DS28" s="43"/>
      <c r="DT28" s="43"/>
      <c r="DU28" s="43"/>
      <c r="DV28" s="43"/>
      <c r="DW28" s="43"/>
      <c r="DX28" s="43"/>
      <c r="DY28" s="43"/>
      <c r="DZ28" s="43"/>
      <c r="EA28" s="43"/>
      <c r="EB28" s="43"/>
      <c r="EC28" s="43"/>
      <c r="ED28" s="43"/>
      <c r="EE28" s="43"/>
      <c r="EF28" s="43"/>
      <c r="EG28" s="43"/>
      <c r="EH28" s="43"/>
      <c r="EI28" s="43"/>
      <c r="EJ28" s="43"/>
      <c r="EK28" s="43"/>
      <c r="EL28" s="43"/>
      <c r="EM28" s="43"/>
      <c r="EN28" s="43"/>
      <c r="EO28" s="43"/>
      <c r="EP28" s="43"/>
      <c r="EQ28" s="43"/>
      <c r="ER28" s="43"/>
      <c r="ES28" s="43"/>
      <c r="ET28" s="43"/>
      <c r="EU28" s="43"/>
      <c r="EV28" s="43"/>
      <c r="EW28" s="43"/>
      <c r="EX28" s="43"/>
      <c r="EY28" s="43"/>
      <c r="EZ28" s="43"/>
      <c r="FA28" s="43"/>
      <c r="FB28" s="43"/>
      <c r="FC28" s="43"/>
      <c r="FD28" s="43"/>
      <c r="FE28" s="43"/>
      <c r="FF28" s="43"/>
      <c r="FG28" s="43"/>
      <c r="FH28" s="43"/>
      <c r="FI28" s="43"/>
      <c r="FJ28" s="43"/>
      <c r="FK28" s="43"/>
      <c r="FL28" s="43"/>
      <c r="FM28" s="43"/>
      <c r="FN28" s="43"/>
      <c r="FO28" s="43"/>
      <c r="FP28" s="43"/>
      <c r="FQ28" s="43"/>
      <c r="FR28" s="43"/>
      <c r="FS28" s="43"/>
      <c r="FT28" s="43"/>
      <c r="FU28" s="43"/>
      <c r="FV28" s="43"/>
      <c r="FW28" s="43"/>
      <c r="FX28" s="43"/>
      <c r="FY28" s="43"/>
      <c r="FZ28" s="43"/>
      <c r="GA28" s="43"/>
      <c r="GB28" s="43"/>
      <c r="GC28" s="43"/>
      <c r="GD28" s="43"/>
      <c r="GE28" s="43"/>
      <c r="GF28" s="43"/>
      <c r="GG28" s="43"/>
      <c r="GH28" s="43"/>
      <c r="GI28" s="43"/>
      <c r="GJ28" s="43"/>
      <c r="GK28" s="43"/>
      <c r="GL28" s="43"/>
      <c r="GM28" s="43"/>
      <c r="GN28" s="43"/>
      <c r="GO28" s="43"/>
      <c r="GP28" s="43"/>
      <c r="GQ28" s="43"/>
      <c r="GR28" s="43"/>
      <c r="GS28" s="43"/>
      <c r="GT28" s="43"/>
      <c r="GU28" s="43"/>
      <c r="GV28" s="43"/>
      <c r="GW28" s="43"/>
      <c r="GX28" s="43"/>
      <c r="GY28" s="43"/>
      <c r="GZ28" s="43"/>
      <c r="HA28" s="43"/>
      <c r="HB28" s="43"/>
      <c r="HC28" s="43"/>
      <c r="HD28" s="43"/>
      <c r="HE28" s="43"/>
      <c r="HF28" s="43"/>
      <c r="HG28" s="43"/>
      <c r="HH28" s="43"/>
      <c r="HI28" s="43"/>
      <c r="HJ28" s="43"/>
      <c r="HK28" s="43"/>
      <c r="HL28" s="43"/>
      <c r="HM28" s="43"/>
      <c r="HN28" s="43"/>
      <c r="HO28" s="43"/>
      <c r="HP28" s="43"/>
      <c r="HQ28" s="43"/>
      <c r="HR28" s="43"/>
      <c r="HS28" s="43"/>
      <c r="HT28" s="43"/>
      <c r="HU28" s="43"/>
      <c r="HV28" s="43"/>
      <c r="HW28" s="43"/>
      <c r="HX28" s="43"/>
      <c r="HY28" s="43"/>
      <c r="HZ28" s="43"/>
      <c r="IA28" s="43"/>
      <c r="IB28" s="43"/>
      <c r="IC28" s="43"/>
      <c r="ID28" s="43"/>
      <c r="IE28" s="43"/>
      <c r="IF28" s="43"/>
      <c r="IG28" s="43"/>
      <c r="IH28" s="43"/>
      <c r="II28" s="43"/>
      <c r="IJ28" s="43"/>
      <c r="IK28" s="43"/>
      <c r="IL28" s="43"/>
      <c r="IM28" s="43"/>
      <c r="IN28" s="43"/>
      <c r="IO28" s="43"/>
      <c r="IP28" s="43"/>
    </row>
    <row r="29" spans="1:250" s="59" customFormat="1" ht="16.899999999999999" customHeight="1" x14ac:dyDescent="0.2">
      <c r="A29" s="254"/>
      <c r="B29" s="255"/>
      <c r="C29" s="220"/>
      <c r="D29" s="220"/>
      <c r="E29" s="220"/>
      <c r="F29" s="220"/>
      <c r="G29" s="220"/>
      <c r="H29" s="108"/>
      <c r="I29" s="108"/>
      <c r="J29" s="108"/>
      <c r="K29" s="108"/>
      <c r="L29" s="108"/>
      <c r="M29" s="108"/>
      <c r="N29" s="108"/>
      <c r="O29" s="108"/>
      <c r="P29" s="108"/>
      <c r="Q29" s="108"/>
      <c r="R29" s="108"/>
      <c r="S29" s="108"/>
      <c r="T29" s="108"/>
      <c r="U29" s="117"/>
      <c r="V29" s="117"/>
      <c r="W29" s="117"/>
      <c r="X29" s="117"/>
      <c r="Y29" s="116"/>
      <c r="Z29" s="112"/>
      <c r="AA29" s="116"/>
      <c r="AB29" s="116"/>
      <c r="AC29" s="42"/>
      <c r="AD29" s="42"/>
      <c r="AE29" s="42"/>
      <c r="AF29" s="42"/>
      <c r="AG29" s="42"/>
      <c r="AH29" s="42"/>
      <c r="AI29" s="42"/>
      <c r="AJ29" s="42"/>
      <c r="AK29" s="42"/>
      <c r="AL29" s="42"/>
      <c r="AM29" s="42"/>
      <c r="AN29" s="42"/>
      <c r="AO29" s="42"/>
      <c r="AP29" s="42"/>
      <c r="AQ29" s="42"/>
      <c r="AR29" s="42"/>
      <c r="AS29" s="42"/>
      <c r="AT29" s="42"/>
      <c r="AU29" s="42"/>
      <c r="AV29" s="42"/>
      <c r="AW29" s="42"/>
      <c r="AX29" s="42"/>
      <c r="AY29" s="42"/>
      <c r="AZ29" s="42"/>
      <c r="BA29" s="42"/>
      <c r="BB29" s="42"/>
      <c r="BC29" s="42"/>
      <c r="BD29" s="42"/>
      <c r="BE29" s="42"/>
      <c r="BF29" s="42"/>
      <c r="BG29" s="42"/>
      <c r="BH29" s="42"/>
      <c r="BI29" s="42"/>
      <c r="BJ29" s="42"/>
      <c r="BK29" s="42"/>
      <c r="BL29" s="43"/>
      <c r="BM29" s="43"/>
      <c r="BN29" s="43"/>
      <c r="BO29" s="43"/>
      <c r="BP29" s="43"/>
      <c r="BQ29" s="43"/>
      <c r="BR29" s="43"/>
      <c r="BS29" s="43"/>
      <c r="BT29" s="43"/>
      <c r="BU29" s="43"/>
      <c r="BV29" s="43"/>
      <c r="BW29" s="43"/>
      <c r="BX29" s="43"/>
      <c r="BY29" s="43"/>
      <c r="BZ29" s="43"/>
      <c r="CA29" s="43"/>
      <c r="CB29" s="43"/>
      <c r="CC29" s="43"/>
      <c r="CD29" s="43"/>
      <c r="CE29" s="43"/>
      <c r="CF29" s="43"/>
      <c r="CG29" s="43"/>
      <c r="CH29" s="43"/>
      <c r="CI29" s="43"/>
      <c r="CJ29" s="43"/>
      <c r="CK29" s="43"/>
      <c r="CL29" s="43"/>
      <c r="CM29" s="43"/>
      <c r="CN29" s="43"/>
      <c r="CO29" s="43"/>
      <c r="CP29" s="43"/>
      <c r="CQ29" s="43"/>
      <c r="CR29" s="43"/>
      <c r="CS29" s="43"/>
      <c r="CT29" s="43"/>
      <c r="CU29" s="43"/>
      <c r="CV29" s="43"/>
      <c r="CW29" s="43"/>
      <c r="CX29" s="43"/>
      <c r="CY29" s="43"/>
      <c r="CZ29" s="43"/>
      <c r="DA29" s="43"/>
      <c r="DB29" s="43"/>
      <c r="DC29" s="43"/>
      <c r="DD29" s="43"/>
      <c r="DE29" s="43"/>
      <c r="DF29" s="43"/>
      <c r="DG29" s="43"/>
      <c r="DH29" s="43"/>
      <c r="DI29" s="43"/>
      <c r="DJ29" s="43"/>
      <c r="DK29" s="43"/>
      <c r="DL29" s="43"/>
      <c r="DM29" s="43"/>
      <c r="DN29" s="43"/>
      <c r="DO29" s="43"/>
      <c r="DP29" s="43"/>
      <c r="DQ29" s="43"/>
      <c r="DR29" s="43"/>
      <c r="DS29" s="43"/>
      <c r="DT29" s="43"/>
      <c r="DU29" s="43"/>
      <c r="DV29" s="43"/>
      <c r="DW29" s="43"/>
      <c r="DX29" s="43"/>
      <c r="DY29" s="43"/>
      <c r="DZ29" s="43"/>
      <c r="EA29" s="43"/>
      <c r="EB29" s="43"/>
      <c r="EC29" s="43"/>
      <c r="ED29" s="43"/>
      <c r="EE29" s="43"/>
      <c r="EF29" s="43"/>
      <c r="EG29" s="43"/>
      <c r="EH29" s="43"/>
      <c r="EI29" s="43"/>
      <c r="EJ29" s="43"/>
      <c r="EK29" s="43"/>
      <c r="EL29" s="43"/>
      <c r="EM29" s="43"/>
      <c r="EN29" s="43"/>
      <c r="EO29" s="43"/>
      <c r="EP29" s="43"/>
      <c r="EQ29" s="43"/>
      <c r="ER29" s="43"/>
      <c r="ES29" s="43"/>
      <c r="ET29" s="43"/>
      <c r="EU29" s="43"/>
      <c r="EV29" s="43"/>
      <c r="EW29" s="43"/>
      <c r="EX29" s="43"/>
      <c r="EY29" s="43"/>
      <c r="EZ29" s="43"/>
      <c r="FA29" s="43"/>
      <c r="FB29" s="43"/>
      <c r="FC29" s="43"/>
      <c r="FD29" s="43"/>
      <c r="FE29" s="43"/>
      <c r="FF29" s="43"/>
      <c r="FG29" s="43"/>
      <c r="FH29" s="43"/>
      <c r="FI29" s="43"/>
      <c r="FJ29" s="43"/>
      <c r="FK29" s="43"/>
      <c r="FL29" s="43"/>
      <c r="FM29" s="43"/>
      <c r="FN29" s="43"/>
      <c r="FO29" s="43"/>
      <c r="FP29" s="43"/>
      <c r="FQ29" s="43"/>
      <c r="FR29" s="43"/>
      <c r="FS29" s="43"/>
      <c r="FT29" s="43"/>
      <c r="FU29" s="43"/>
      <c r="FV29" s="43"/>
      <c r="FW29" s="43"/>
      <c r="FX29" s="43"/>
      <c r="FY29" s="43"/>
      <c r="FZ29" s="43"/>
      <c r="GA29" s="43"/>
      <c r="GB29" s="43"/>
      <c r="GC29" s="43"/>
      <c r="GD29" s="43"/>
      <c r="GE29" s="43"/>
      <c r="GF29" s="43"/>
      <c r="GG29" s="43"/>
      <c r="GH29" s="43"/>
      <c r="GI29" s="43"/>
      <c r="GJ29" s="43"/>
      <c r="GK29" s="43"/>
      <c r="GL29" s="43"/>
      <c r="GM29" s="43"/>
      <c r="GN29" s="43"/>
      <c r="GO29" s="43"/>
      <c r="GP29" s="43"/>
      <c r="GQ29" s="43"/>
      <c r="GR29" s="43"/>
      <c r="GS29" s="43"/>
      <c r="GT29" s="43"/>
      <c r="GU29" s="43"/>
      <c r="GV29" s="43"/>
      <c r="GW29" s="43"/>
      <c r="GX29" s="43"/>
      <c r="GY29" s="43"/>
      <c r="GZ29" s="43"/>
      <c r="HA29" s="43"/>
      <c r="HB29" s="43"/>
      <c r="HC29" s="43"/>
      <c r="HD29" s="43"/>
      <c r="HE29" s="43"/>
      <c r="HF29" s="43"/>
      <c r="HG29" s="43"/>
      <c r="HH29" s="43"/>
      <c r="HI29" s="43"/>
      <c r="HJ29" s="43"/>
      <c r="HK29" s="43"/>
      <c r="HL29" s="43"/>
      <c r="HM29" s="43"/>
      <c r="HN29" s="43"/>
      <c r="HO29" s="43"/>
      <c r="HP29" s="43"/>
      <c r="HQ29" s="43"/>
      <c r="HR29" s="43"/>
      <c r="HS29" s="43"/>
      <c r="HT29" s="43"/>
      <c r="HU29" s="43"/>
      <c r="HV29" s="43"/>
      <c r="HW29" s="43"/>
      <c r="HX29" s="43"/>
      <c r="HY29" s="43"/>
      <c r="HZ29" s="43"/>
      <c r="IA29" s="43"/>
      <c r="IB29" s="43"/>
      <c r="IC29" s="43"/>
      <c r="ID29" s="43"/>
      <c r="IE29" s="43"/>
      <c r="IF29" s="43"/>
      <c r="IG29" s="43"/>
      <c r="IH29" s="43"/>
      <c r="II29" s="43"/>
      <c r="IJ29" s="43"/>
      <c r="IK29" s="43"/>
      <c r="IL29" s="43"/>
      <c r="IM29" s="43"/>
      <c r="IN29" s="43"/>
      <c r="IO29" s="43"/>
      <c r="IP29" s="43"/>
    </row>
    <row r="30" spans="1:250" s="49" customFormat="1" ht="15" x14ac:dyDescent="0.25">
      <c r="A30" s="403" t="s">
        <v>89</v>
      </c>
      <c r="B30" s="449" t="s">
        <v>90</v>
      </c>
      <c r="C30" s="449"/>
      <c r="D30" s="449"/>
      <c r="E30" s="449"/>
      <c r="F30" s="449"/>
      <c r="G30" s="449"/>
      <c r="H30" s="51"/>
      <c r="I30" s="51"/>
      <c r="J30" s="51"/>
      <c r="K30" s="51"/>
      <c r="L30" s="51"/>
      <c r="M30" s="51"/>
      <c r="N30" s="45"/>
      <c r="O30" s="45"/>
      <c r="P30" s="45"/>
      <c r="Q30" s="45"/>
      <c r="R30" s="45"/>
      <c r="S30" s="45"/>
      <c r="T30" s="45"/>
      <c r="U30" s="45"/>
      <c r="V30" s="45"/>
      <c r="W30" s="45"/>
      <c r="X30" s="404"/>
      <c r="Y30" s="46"/>
      <c r="Z30" s="40"/>
      <c r="AA30" s="46"/>
      <c r="AB30" s="46"/>
      <c r="AC30" s="47"/>
      <c r="AD30" s="47"/>
      <c r="AE30" s="47"/>
      <c r="AF30" s="47"/>
      <c r="AG30" s="47"/>
      <c r="AH30" s="47"/>
      <c r="AI30" s="47"/>
      <c r="AJ30" s="47"/>
      <c r="AK30" s="47"/>
      <c r="AL30" s="47"/>
      <c r="AM30" s="47"/>
      <c r="AN30" s="47"/>
      <c r="AO30" s="47"/>
      <c r="AP30" s="47"/>
      <c r="AQ30" s="47"/>
      <c r="AR30" s="47"/>
      <c r="AS30" s="47"/>
      <c r="AT30" s="47"/>
      <c r="AU30" s="47"/>
      <c r="AV30" s="47"/>
      <c r="AW30" s="47"/>
      <c r="AX30" s="47"/>
      <c r="AY30" s="47"/>
      <c r="AZ30" s="47"/>
      <c r="BA30" s="47"/>
      <c r="BB30" s="47"/>
      <c r="BC30" s="47"/>
      <c r="BD30" s="47"/>
      <c r="BE30" s="47"/>
      <c r="BF30" s="47"/>
      <c r="BG30" s="47"/>
      <c r="BH30" s="47"/>
      <c r="BI30" s="47"/>
      <c r="BJ30" s="47"/>
      <c r="BK30" s="47"/>
      <c r="BL30" s="48"/>
      <c r="BM30" s="48"/>
      <c r="BN30" s="48"/>
      <c r="BO30" s="48"/>
      <c r="BP30" s="48"/>
      <c r="BQ30" s="48"/>
      <c r="BR30" s="48"/>
      <c r="BS30" s="48"/>
      <c r="BT30" s="48"/>
      <c r="BU30" s="48"/>
      <c r="BV30" s="48"/>
      <c r="BW30" s="48"/>
      <c r="BX30" s="48"/>
      <c r="BY30" s="48"/>
      <c r="BZ30" s="48"/>
      <c r="CA30" s="48"/>
      <c r="CB30" s="48"/>
      <c r="CC30" s="48"/>
      <c r="CD30" s="48"/>
      <c r="CE30" s="48"/>
      <c r="CF30" s="48"/>
      <c r="CG30" s="48"/>
      <c r="CH30" s="48"/>
      <c r="CI30" s="48"/>
      <c r="CJ30" s="48"/>
      <c r="CK30" s="48"/>
      <c r="CL30" s="48"/>
      <c r="CM30" s="48"/>
      <c r="CN30" s="48"/>
      <c r="CO30" s="48"/>
      <c r="CP30" s="48"/>
      <c r="CQ30" s="48"/>
      <c r="CR30" s="48"/>
      <c r="CS30" s="48"/>
      <c r="CT30" s="48"/>
      <c r="CU30" s="48"/>
      <c r="CV30" s="48"/>
      <c r="CW30" s="48"/>
      <c r="CX30" s="48"/>
      <c r="CY30" s="48"/>
      <c r="CZ30" s="48"/>
      <c r="DA30" s="48"/>
      <c r="DB30" s="48"/>
      <c r="DC30" s="48"/>
      <c r="DD30" s="48"/>
      <c r="DE30" s="48"/>
      <c r="DF30" s="48"/>
      <c r="DG30" s="48"/>
      <c r="DH30" s="48"/>
      <c r="DI30" s="48"/>
      <c r="DJ30" s="48"/>
      <c r="DK30" s="48"/>
      <c r="DL30" s="48"/>
      <c r="DM30" s="48"/>
      <c r="DN30" s="48"/>
      <c r="DO30" s="48"/>
      <c r="DP30" s="48"/>
      <c r="DQ30" s="48"/>
      <c r="DR30" s="48"/>
      <c r="DS30" s="48"/>
      <c r="DT30" s="48"/>
      <c r="DU30" s="48"/>
      <c r="DV30" s="48"/>
      <c r="DW30" s="48"/>
      <c r="DX30" s="48"/>
      <c r="DY30" s="48"/>
      <c r="DZ30" s="48"/>
      <c r="EA30" s="48"/>
      <c r="EB30" s="48"/>
      <c r="EC30" s="48"/>
      <c r="ED30" s="48"/>
      <c r="EE30" s="48"/>
      <c r="EF30" s="48"/>
      <c r="EG30" s="48"/>
      <c r="EH30" s="48"/>
      <c r="EI30" s="48"/>
      <c r="EJ30" s="48"/>
      <c r="EK30" s="48"/>
      <c r="EL30" s="48"/>
      <c r="EM30" s="48"/>
      <c r="EN30" s="48"/>
      <c r="EO30" s="48"/>
      <c r="EP30" s="48"/>
      <c r="EQ30" s="48"/>
      <c r="ER30" s="48"/>
      <c r="ES30" s="48"/>
      <c r="ET30" s="48"/>
      <c r="EU30" s="48"/>
      <c r="EV30" s="48"/>
      <c r="EW30" s="48"/>
      <c r="EX30" s="48"/>
      <c r="EY30" s="48"/>
      <c r="EZ30" s="48"/>
      <c r="FA30" s="48"/>
      <c r="FB30" s="48"/>
      <c r="FC30" s="48"/>
      <c r="FD30" s="48"/>
      <c r="FE30" s="48"/>
      <c r="FF30" s="48"/>
      <c r="FG30" s="48"/>
      <c r="FH30" s="48"/>
      <c r="FI30" s="48"/>
      <c r="FJ30" s="48"/>
      <c r="FK30" s="48"/>
      <c r="FL30" s="48"/>
      <c r="FM30" s="48"/>
      <c r="FN30" s="48"/>
      <c r="FO30" s="48"/>
      <c r="FP30" s="48"/>
      <c r="FQ30" s="48"/>
      <c r="FR30" s="48"/>
      <c r="FS30" s="48"/>
      <c r="FT30" s="48"/>
      <c r="FU30" s="48"/>
      <c r="FV30" s="48"/>
      <c r="FW30" s="48"/>
      <c r="FX30" s="48"/>
      <c r="FY30" s="48"/>
      <c r="FZ30" s="48"/>
      <c r="GA30" s="48"/>
      <c r="GB30" s="48"/>
      <c r="GC30" s="48"/>
      <c r="GD30" s="48"/>
      <c r="GE30" s="48"/>
      <c r="GF30" s="48"/>
      <c r="GG30" s="48"/>
      <c r="GH30" s="48"/>
      <c r="GI30" s="48"/>
      <c r="GJ30" s="48"/>
      <c r="GK30" s="48"/>
      <c r="GL30" s="48"/>
      <c r="GM30" s="48"/>
      <c r="GN30" s="48"/>
      <c r="GO30" s="48"/>
      <c r="GP30" s="48"/>
      <c r="GQ30" s="48"/>
      <c r="GR30" s="48"/>
      <c r="GS30" s="48"/>
      <c r="GT30" s="48"/>
      <c r="GU30" s="48"/>
      <c r="GV30" s="48"/>
      <c r="GW30" s="48"/>
      <c r="GX30" s="48"/>
      <c r="GY30" s="48"/>
      <c r="GZ30" s="48"/>
      <c r="HA30" s="48"/>
      <c r="HB30" s="48"/>
      <c r="HC30" s="48"/>
      <c r="HD30" s="48"/>
      <c r="HE30" s="48"/>
      <c r="HF30" s="48"/>
      <c r="HG30" s="48"/>
      <c r="HH30" s="48"/>
      <c r="HI30" s="48"/>
      <c r="HJ30" s="48"/>
      <c r="HK30" s="48"/>
      <c r="HL30" s="48"/>
      <c r="HM30" s="48"/>
      <c r="HN30" s="48"/>
      <c r="HO30" s="48"/>
      <c r="HP30" s="48"/>
      <c r="HQ30" s="48"/>
      <c r="HR30" s="48"/>
      <c r="HS30" s="48"/>
      <c r="HT30" s="48"/>
      <c r="HU30" s="48"/>
      <c r="HV30" s="48"/>
      <c r="HW30" s="48"/>
      <c r="HX30" s="48"/>
      <c r="HY30" s="48"/>
      <c r="HZ30" s="48"/>
      <c r="IA30" s="48"/>
      <c r="IB30" s="48"/>
      <c r="IC30" s="48"/>
      <c r="ID30" s="48"/>
      <c r="IE30" s="48"/>
      <c r="IF30" s="48"/>
      <c r="IG30" s="48"/>
      <c r="IH30" s="48"/>
      <c r="II30" s="48"/>
      <c r="IJ30" s="48"/>
      <c r="IK30" s="48"/>
      <c r="IL30" s="48"/>
      <c r="IM30" s="48"/>
      <c r="IN30" s="48"/>
      <c r="IO30" s="48"/>
      <c r="IP30" s="48"/>
    </row>
    <row r="31" spans="1:250" s="49" customFormat="1" ht="16.899999999999999" customHeight="1" x14ac:dyDescent="0.25">
      <c r="A31" s="457"/>
      <c r="B31" s="458" t="s">
        <v>372</v>
      </c>
      <c r="C31" s="458"/>
      <c r="D31" s="458"/>
      <c r="E31" s="458"/>
      <c r="F31" s="458"/>
      <c r="G31" s="458"/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/>
      <c r="T31" s="50"/>
      <c r="U31" s="50"/>
      <c r="V31" s="50"/>
      <c r="W31" s="50"/>
      <c r="X31" s="50"/>
      <c r="Y31" s="46"/>
      <c r="Z31" s="40"/>
      <c r="AA31" s="46"/>
      <c r="AB31" s="46"/>
      <c r="AC31" s="47"/>
      <c r="AD31" s="47"/>
      <c r="AE31" s="47"/>
      <c r="AF31" s="47"/>
      <c r="AG31" s="47"/>
      <c r="AH31" s="47"/>
      <c r="AI31" s="47"/>
      <c r="AJ31" s="47"/>
      <c r="AK31" s="47"/>
      <c r="AL31" s="47"/>
      <c r="AM31" s="47"/>
      <c r="AN31" s="47"/>
      <c r="AO31" s="47"/>
      <c r="AP31" s="47"/>
      <c r="AQ31" s="47"/>
      <c r="AR31" s="47"/>
      <c r="AS31" s="47"/>
      <c r="AT31" s="47"/>
      <c r="AU31" s="47"/>
      <c r="AV31" s="47"/>
      <c r="AW31" s="47"/>
      <c r="AX31" s="47"/>
      <c r="AY31" s="47"/>
      <c r="AZ31" s="47"/>
      <c r="BA31" s="47"/>
      <c r="BB31" s="47"/>
      <c r="BC31" s="47"/>
      <c r="BD31" s="47"/>
      <c r="BE31" s="47"/>
      <c r="BF31" s="47"/>
      <c r="BG31" s="47"/>
      <c r="BH31" s="47"/>
      <c r="BI31" s="47"/>
      <c r="BJ31" s="47"/>
      <c r="BK31" s="47"/>
      <c r="BL31" s="48"/>
      <c r="BM31" s="48"/>
      <c r="BN31" s="48"/>
      <c r="BO31" s="48"/>
      <c r="BP31" s="48"/>
      <c r="BQ31" s="48"/>
      <c r="BR31" s="48"/>
      <c r="BS31" s="48"/>
      <c r="BT31" s="48"/>
      <c r="BU31" s="48"/>
      <c r="BV31" s="48"/>
      <c r="BW31" s="48"/>
      <c r="BX31" s="48"/>
      <c r="BY31" s="48"/>
      <c r="BZ31" s="48"/>
      <c r="CA31" s="48"/>
      <c r="CB31" s="48"/>
      <c r="CC31" s="48"/>
      <c r="CD31" s="48"/>
      <c r="CE31" s="48"/>
      <c r="CF31" s="48"/>
      <c r="CG31" s="48"/>
      <c r="CH31" s="48"/>
      <c r="CI31" s="48"/>
      <c r="CJ31" s="48"/>
      <c r="CK31" s="48"/>
      <c r="CL31" s="48"/>
      <c r="CM31" s="48"/>
      <c r="CN31" s="48"/>
      <c r="CO31" s="48"/>
      <c r="CP31" s="48"/>
      <c r="CQ31" s="48"/>
      <c r="CR31" s="48"/>
      <c r="CS31" s="48"/>
      <c r="CT31" s="48"/>
      <c r="CU31" s="48"/>
      <c r="CV31" s="48"/>
      <c r="CW31" s="48"/>
      <c r="CX31" s="48"/>
      <c r="CY31" s="48"/>
      <c r="CZ31" s="48"/>
      <c r="DA31" s="48"/>
      <c r="DB31" s="48"/>
      <c r="DC31" s="48"/>
      <c r="DD31" s="48"/>
      <c r="DE31" s="48"/>
      <c r="DF31" s="48"/>
      <c r="DG31" s="48"/>
      <c r="DH31" s="48"/>
      <c r="DI31" s="48"/>
      <c r="DJ31" s="48"/>
      <c r="DK31" s="48"/>
      <c r="DL31" s="48"/>
      <c r="DM31" s="48"/>
      <c r="DN31" s="48"/>
      <c r="DO31" s="48"/>
      <c r="DP31" s="48"/>
      <c r="DQ31" s="48"/>
      <c r="DR31" s="48"/>
      <c r="DS31" s="48"/>
      <c r="DT31" s="48"/>
      <c r="DU31" s="48"/>
      <c r="DV31" s="48"/>
      <c r="DW31" s="48"/>
      <c r="DX31" s="48"/>
      <c r="DY31" s="48"/>
      <c r="DZ31" s="48"/>
      <c r="EA31" s="48"/>
      <c r="EB31" s="48"/>
      <c r="EC31" s="48"/>
      <c r="ED31" s="48"/>
      <c r="EE31" s="48"/>
      <c r="EF31" s="48"/>
      <c r="EG31" s="48"/>
      <c r="EH31" s="48"/>
      <c r="EI31" s="48"/>
      <c r="EJ31" s="48"/>
      <c r="EK31" s="48"/>
      <c r="EL31" s="48"/>
      <c r="EM31" s="48"/>
      <c r="EN31" s="48"/>
      <c r="EO31" s="48"/>
      <c r="EP31" s="48"/>
      <c r="EQ31" s="48"/>
      <c r="ER31" s="48"/>
      <c r="ES31" s="48"/>
      <c r="ET31" s="48"/>
      <c r="EU31" s="48"/>
      <c r="EV31" s="48"/>
      <c r="EW31" s="48"/>
      <c r="EX31" s="48"/>
      <c r="EY31" s="48"/>
      <c r="EZ31" s="48"/>
      <c r="FA31" s="48"/>
      <c r="FB31" s="48"/>
      <c r="FC31" s="48"/>
      <c r="FD31" s="48"/>
      <c r="FE31" s="48"/>
      <c r="FF31" s="48"/>
      <c r="FG31" s="48"/>
      <c r="FH31" s="48"/>
      <c r="FI31" s="48"/>
      <c r="FJ31" s="48"/>
      <c r="FK31" s="48"/>
      <c r="FL31" s="48"/>
      <c r="FM31" s="48"/>
      <c r="FN31" s="48"/>
      <c r="FO31" s="48"/>
      <c r="FP31" s="48"/>
      <c r="FQ31" s="48"/>
      <c r="FR31" s="48"/>
      <c r="FS31" s="48"/>
      <c r="FT31" s="48"/>
      <c r="FU31" s="48"/>
      <c r="FV31" s="48"/>
      <c r="FW31" s="48"/>
      <c r="FX31" s="48"/>
      <c r="FY31" s="48"/>
      <c r="FZ31" s="48"/>
      <c r="GA31" s="48"/>
      <c r="GB31" s="48"/>
      <c r="GC31" s="48"/>
      <c r="GD31" s="48"/>
      <c r="GE31" s="48"/>
      <c r="GF31" s="48"/>
      <c r="GG31" s="48"/>
      <c r="GH31" s="48"/>
      <c r="GI31" s="48"/>
      <c r="GJ31" s="48"/>
      <c r="GK31" s="48"/>
      <c r="GL31" s="48"/>
      <c r="GM31" s="48"/>
      <c r="GN31" s="48"/>
      <c r="GO31" s="48"/>
      <c r="GP31" s="48"/>
      <c r="GQ31" s="48"/>
      <c r="GR31" s="48"/>
      <c r="GS31" s="48"/>
      <c r="GT31" s="48"/>
      <c r="GU31" s="48"/>
      <c r="GV31" s="48"/>
      <c r="GW31" s="48"/>
      <c r="GX31" s="48"/>
      <c r="GY31" s="48"/>
      <c r="GZ31" s="48"/>
      <c r="HA31" s="48"/>
      <c r="HB31" s="48"/>
      <c r="HC31" s="48"/>
      <c r="HD31" s="48"/>
      <c r="HE31" s="48"/>
      <c r="HF31" s="48"/>
      <c r="HG31" s="48"/>
      <c r="HH31" s="48"/>
      <c r="HI31" s="48"/>
      <c r="HJ31" s="48"/>
      <c r="HK31" s="48"/>
      <c r="HL31" s="48"/>
      <c r="HM31" s="48"/>
      <c r="HN31" s="48"/>
      <c r="HO31" s="48"/>
      <c r="HP31" s="48"/>
      <c r="HQ31" s="48"/>
      <c r="HR31" s="48"/>
      <c r="HS31" s="48"/>
      <c r="HT31" s="48"/>
      <c r="HU31" s="48"/>
      <c r="HV31" s="48"/>
      <c r="HW31" s="48"/>
      <c r="HX31" s="48"/>
      <c r="HY31" s="48"/>
      <c r="HZ31" s="48"/>
      <c r="IA31" s="48"/>
      <c r="IB31" s="48"/>
      <c r="IC31" s="48"/>
      <c r="ID31" s="48"/>
      <c r="IE31" s="48"/>
      <c r="IF31" s="48"/>
      <c r="IG31" s="48"/>
      <c r="IH31" s="48"/>
      <c r="II31" s="48"/>
      <c r="IJ31" s="48"/>
      <c r="IK31" s="48"/>
      <c r="IL31" s="48"/>
      <c r="IM31" s="48"/>
      <c r="IN31" s="48"/>
      <c r="IO31" s="48"/>
      <c r="IP31" s="48"/>
    </row>
    <row r="32" spans="1:250" s="49" customFormat="1" ht="16.899999999999999" customHeight="1" x14ac:dyDescent="0.25">
      <c r="A32" s="457"/>
      <c r="B32" s="458"/>
      <c r="C32" s="458"/>
      <c r="D32" s="458"/>
      <c r="E32" s="458"/>
      <c r="F32" s="458"/>
      <c r="G32" s="458"/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50"/>
      <c r="X32" s="50"/>
      <c r="Y32" s="46"/>
      <c r="Z32" s="40"/>
      <c r="AA32" s="46"/>
      <c r="AB32" s="46"/>
      <c r="AC32" s="47"/>
      <c r="AD32" s="47"/>
      <c r="AE32" s="47"/>
      <c r="AF32" s="47"/>
      <c r="AG32" s="47"/>
      <c r="AH32" s="47"/>
      <c r="AI32" s="47"/>
      <c r="AJ32" s="47"/>
      <c r="AK32" s="47"/>
      <c r="AL32" s="47"/>
      <c r="AM32" s="47"/>
      <c r="AN32" s="47"/>
      <c r="AO32" s="47"/>
      <c r="AP32" s="47"/>
      <c r="AQ32" s="47"/>
      <c r="AR32" s="47"/>
      <c r="AS32" s="47"/>
      <c r="AT32" s="47"/>
      <c r="AU32" s="47"/>
      <c r="AV32" s="47"/>
      <c r="AW32" s="47"/>
      <c r="AX32" s="47"/>
      <c r="AY32" s="47"/>
      <c r="AZ32" s="47"/>
      <c r="BA32" s="47"/>
      <c r="BB32" s="47"/>
      <c r="BC32" s="47"/>
      <c r="BD32" s="47"/>
      <c r="BE32" s="47"/>
      <c r="BF32" s="47"/>
      <c r="BG32" s="47"/>
      <c r="BH32" s="47"/>
      <c r="BI32" s="47"/>
      <c r="BJ32" s="47"/>
      <c r="BK32" s="47"/>
      <c r="BL32" s="48"/>
      <c r="BM32" s="48"/>
      <c r="BN32" s="48"/>
      <c r="BO32" s="48"/>
      <c r="BP32" s="48"/>
      <c r="BQ32" s="48"/>
      <c r="BR32" s="48"/>
      <c r="BS32" s="48"/>
      <c r="BT32" s="48"/>
      <c r="BU32" s="48"/>
      <c r="BV32" s="48"/>
      <c r="BW32" s="48"/>
      <c r="BX32" s="48"/>
      <c r="BY32" s="48"/>
      <c r="BZ32" s="48"/>
      <c r="CA32" s="48"/>
      <c r="CB32" s="48"/>
      <c r="CC32" s="48"/>
      <c r="CD32" s="48"/>
      <c r="CE32" s="48"/>
      <c r="CF32" s="48"/>
      <c r="CG32" s="48"/>
      <c r="CH32" s="48"/>
      <c r="CI32" s="48"/>
      <c r="CJ32" s="48"/>
      <c r="CK32" s="48"/>
      <c r="CL32" s="48"/>
      <c r="CM32" s="48"/>
      <c r="CN32" s="48"/>
      <c r="CO32" s="48"/>
      <c r="CP32" s="48"/>
      <c r="CQ32" s="48"/>
      <c r="CR32" s="48"/>
      <c r="CS32" s="48"/>
      <c r="CT32" s="48"/>
      <c r="CU32" s="48"/>
      <c r="CV32" s="48"/>
      <c r="CW32" s="48"/>
      <c r="CX32" s="48"/>
      <c r="CY32" s="48"/>
      <c r="CZ32" s="48"/>
      <c r="DA32" s="48"/>
      <c r="DB32" s="48"/>
      <c r="DC32" s="48"/>
      <c r="DD32" s="48"/>
      <c r="DE32" s="48"/>
      <c r="DF32" s="48"/>
      <c r="DG32" s="48"/>
      <c r="DH32" s="48"/>
      <c r="DI32" s="48"/>
      <c r="DJ32" s="48"/>
      <c r="DK32" s="48"/>
      <c r="DL32" s="48"/>
      <c r="DM32" s="48"/>
      <c r="DN32" s="48"/>
      <c r="DO32" s="48"/>
      <c r="DP32" s="48"/>
      <c r="DQ32" s="48"/>
      <c r="DR32" s="48"/>
      <c r="DS32" s="48"/>
      <c r="DT32" s="48"/>
      <c r="DU32" s="48"/>
      <c r="DV32" s="48"/>
      <c r="DW32" s="48"/>
      <c r="DX32" s="48"/>
      <c r="DY32" s="48"/>
      <c r="DZ32" s="48"/>
      <c r="EA32" s="48"/>
      <c r="EB32" s="48"/>
      <c r="EC32" s="48"/>
      <c r="ED32" s="48"/>
      <c r="EE32" s="48"/>
      <c r="EF32" s="48"/>
      <c r="EG32" s="48"/>
      <c r="EH32" s="48"/>
      <c r="EI32" s="48"/>
      <c r="EJ32" s="48"/>
      <c r="EK32" s="48"/>
      <c r="EL32" s="48"/>
      <c r="EM32" s="48"/>
      <c r="EN32" s="48"/>
      <c r="EO32" s="48"/>
      <c r="EP32" s="48"/>
      <c r="EQ32" s="48"/>
      <c r="ER32" s="48"/>
      <c r="ES32" s="48"/>
      <c r="ET32" s="48"/>
      <c r="EU32" s="48"/>
      <c r="EV32" s="48"/>
      <c r="EW32" s="48"/>
      <c r="EX32" s="48"/>
      <c r="EY32" s="48"/>
      <c r="EZ32" s="48"/>
      <c r="FA32" s="48"/>
      <c r="FB32" s="48"/>
      <c r="FC32" s="48"/>
      <c r="FD32" s="48"/>
      <c r="FE32" s="48"/>
      <c r="FF32" s="48"/>
      <c r="FG32" s="48"/>
      <c r="FH32" s="48"/>
      <c r="FI32" s="48"/>
      <c r="FJ32" s="48"/>
      <c r="FK32" s="48"/>
      <c r="FL32" s="48"/>
      <c r="FM32" s="48"/>
      <c r="FN32" s="48"/>
      <c r="FO32" s="48"/>
      <c r="FP32" s="48"/>
      <c r="FQ32" s="48"/>
      <c r="FR32" s="48"/>
      <c r="FS32" s="48"/>
      <c r="FT32" s="48"/>
      <c r="FU32" s="48"/>
      <c r="FV32" s="48"/>
      <c r="FW32" s="48"/>
      <c r="FX32" s="48"/>
      <c r="FY32" s="48"/>
      <c r="FZ32" s="48"/>
      <c r="GA32" s="48"/>
      <c r="GB32" s="48"/>
      <c r="GC32" s="48"/>
      <c r="GD32" s="48"/>
      <c r="GE32" s="48"/>
      <c r="GF32" s="48"/>
      <c r="GG32" s="48"/>
      <c r="GH32" s="48"/>
      <c r="GI32" s="48"/>
      <c r="GJ32" s="48"/>
      <c r="GK32" s="48"/>
      <c r="GL32" s="48"/>
      <c r="GM32" s="48"/>
      <c r="GN32" s="48"/>
      <c r="GO32" s="48"/>
      <c r="GP32" s="48"/>
      <c r="GQ32" s="48"/>
      <c r="GR32" s="48"/>
      <c r="GS32" s="48"/>
      <c r="GT32" s="48"/>
      <c r="GU32" s="48"/>
      <c r="GV32" s="48"/>
      <c r="GW32" s="48"/>
      <c r="GX32" s="48"/>
      <c r="GY32" s="48"/>
      <c r="GZ32" s="48"/>
      <c r="HA32" s="48"/>
      <c r="HB32" s="48"/>
      <c r="HC32" s="48"/>
      <c r="HD32" s="48"/>
      <c r="HE32" s="48"/>
      <c r="HF32" s="48"/>
      <c r="HG32" s="48"/>
      <c r="HH32" s="48"/>
      <c r="HI32" s="48"/>
      <c r="HJ32" s="48"/>
      <c r="HK32" s="48"/>
      <c r="HL32" s="48"/>
      <c r="HM32" s="48"/>
      <c r="HN32" s="48"/>
      <c r="HO32" s="48"/>
      <c r="HP32" s="48"/>
      <c r="HQ32" s="48"/>
      <c r="HR32" s="48"/>
      <c r="HS32" s="48"/>
      <c r="HT32" s="48"/>
      <c r="HU32" s="48"/>
      <c r="HV32" s="48"/>
      <c r="HW32" s="48"/>
      <c r="HX32" s="48"/>
      <c r="HY32" s="48"/>
      <c r="HZ32" s="48"/>
      <c r="IA32" s="48"/>
      <c r="IB32" s="48"/>
      <c r="IC32" s="48"/>
      <c r="ID32" s="48"/>
      <c r="IE32" s="48"/>
      <c r="IF32" s="48"/>
      <c r="IG32" s="48"/>
      <c r="IH32" s="48"/>
      <c r="II32" s="48"/>
      <c r="IJ32" s="48"/>
      <c r="IK32" s="48"/>
      <c r="IL32" s="48"/>
      <c r="IM32" s="48"/>
      <c r="IN32" s="48"/>
      <c r="IO32" s="48"/>
      <c r="IP32" s="48"/>
    </row>
    <row r="33" spans="1:250" s="49" customFormat="1" ht="30.75" customHeight="1" x14ac:dyDescent="0.25">
      <c r="A33" s="457"/>
      <c r="B33" s="458"/>
      <c r="C33" s="458"/>
      <c r="D33" s="458"/>
      <c r="E33" s="458"/>
      <c r="F33" s="458"/>
      <c r="G33" s="458"/>
      <c r="H33" s="50"/>
      <c r="I33" s="50"/>
      <c r="J33" s="50"/>
      <c r="K33" s="50"/>
      <c r="L33" s="50"/>
      <c r="M33" s="50"/>
      <c r="N33" s="50"/>
      <c r="O33" s="50"/>
      <c r="P33" s="50"/>
      <c r="Q33" s="50"/>
      <c r="R33" s="50"/>
      <c r="S33" s="50"/>
      <c r="T33" s="50"/>
      <c r="U33" s="50"/>
      <c r="V33" s="50"/>
      <c r="W33" s="50"/>
      <c r="X33" s="50"/>
      <c r="Y33" s="46"/>
      <c r="Z33" s="40"/>
      <c r="AA33" s="46"/>
      <c r="AB33" s="46"/>
      <c r="AC33" s="47"/>
      <c r="AD33" s="47"/>
      <c r="AE33" s="47"/>
      <c r="AF33" s="47"/>
      <c r="AG33" s="47"/>
      <c r="AH33" s="47"/>
      <c r="AI33" s="47"/>
      <c r="AJ33" s="47"/>
      <c r="AK33" s="47"/>
      <c r="AL33" s="47"/>
      <c r="AM33" s="47"/>
      <c r="AN33" s="47"/>
      <c r="AO33" s="47"/>
      <c r="AP33" s="47"/>
      <c r="AQ33" s="47"/>
      <c r="AR33" s="47"/>
      <c r="AS33" s="47"/>
      <c r="AT33" s="47"/>
      <c r="AU33" s="47"/>
      <c r="AV33" s="47"/>
      <c r="AW33" s="47"/>
      <c r="AX33" s="47"/>
      <c r="AY33" s="47"/>
      <c r="AZ33" s="47"/>
      <c r="BA33" s="47"/>
      <c r="BB33" s="47"/>
      <c r="BC33" s="47"/>
      <c r="BD33" s="47"/>
      <c r="BE33" s="47"/>
      <c r="BF33" s="47"/>
      <c r="BG33" s="47"/>
      <c r="BH33" s="47"/>
      <c r="BI33" s="47"/>
      <c r="BJ33" s="47"/>
      <c r="BK33" s="47"/>
      <c r="BL33" s="48"/>
      <c r="BM33" s="48"/>
      <c r="BN33" s="48"/>
      <c r="BO33" s="48"/>
      <c r="BP33" s="48"/>
      <c r="BQ33" s="48"/>
      <c r="BR33" s="48"/>
      <c r="BS33" s="48"/>
      <c r="BT33" s="48"/>
      <c r="BU33" s="48"/>
      <c r="BV33" s="48"/>
      <c r="BW33" s="48"/>
      <c r="BX33" s="48"/>
      <c r="BY33" s="48"/>
      <c r="BZ33" s="48"/>
      <c r="CA33" s="48"/>
      <c r="CB33" s="48"/>
      <c r="CC33" s="48"/>
      <c r="CD33" s="48"/>
      <c r="CE33" s="48"/>
      <c r="CF33" s="48"/>
      <c r="CG33" s="48"/>
      <c r="CH33" s="48"/>
      <c r="CI33" s="48"/>
      <c r="CJ33" s="48"/>
      <c r="CK33" s="48"/>
      <c r="CL33" s="48"/>
      <c r="CM33" s="48"/>
      <c r="CN33" s="48"/>
      <c r="CO33" s="48"/>
      <c r="CP33" s="48"/>
      <c r="CQ33" s="48"/>
      <c r="CR33" s="48"/>
      <c r="CS33" s="48"/>
      <c r="CT33" s="48"/>
      <c r="CU33" s="48"/>
      <c r="CV33" s="48"/>
      <c r="CW33" s="48"/>
      <c r="CX33" s="48"/>
      <c r="CY33" s="48"/>
      <c r="CZ33" s="48"/>
      <c r="DA33" s="48"/>
      <c r="DB33" s="48"/>
      <c r="DC33" s="48"/>
      <c r="DD33" s="48"/>
      <c r="DE33" s="48"/>
      <c r="DF33" s="48"/>
      <c r="DG33" s="48"/>
      <c r="DH33" s="48"/>
      <c r="DI33" s="48"/>
      <c r="DJ33" s="48"/>
      <c r="DK33" s="48"/>
      <c r="DL33" s="48"/>
      <c r="DM33" s="48"/>
      <c r="DN33" s="48"/>
      <c r="DO33" s="48"/>
      <c r="DP33" s="48"/>
      <c r="DQ33" s="48"/>
      <c r="DR33" s="48"/>
      <c r="DS33" s="48"/>
      <c r="DT33" s="48"/>
      <c r="DU33" s="48"/>
      <c r="DV33" s="48"/>
      <c r="DW33" s="48"/>
      <c r="DX33" s="48"/>
      <c r="DY33" s="48"/>
      <c r="DZ33" s="48"/>
      <c r="EA33" s="48"/>
      <c r="EB33" s="48"/>
      <c r="EC33" s="48"/>
      <c r="ED33" s="48"/>
      <c r="EE33" s="48"/>
      <c r="EF33" s="48"/>
      <c r="EG33" s="48"/>
      <c r="EH33" s="48"/>
      <c r="EI33" s="48"/>
      <c r="EJ33" s="48"/>
      <c r="EK33" s="48"/>
      <c r="EL33" s="48"/>
      <c r="EM33" s="48"/>
      <c r="EN33" s="48"/>
      <c r="EO33" s="48"/>
      <c r="EP33" s="48"/>
      <c r="EQ33" s="48"/>
      <c r="ER33" s="48"/>
      <c r="ES33" s="48"/>
      <c r="ET33" s="48"/>
      <c r="EU33" s="48"/>
      <c r="EV33" s="48"/>
      <c r="EW33" s="48"/>
      <c r="EX33" s="48"/>
      <c r="EY33" s="48"/>
      <c r="EZ33" s="48"/>
      <c r="FA33" s="48"/>
      <c r="FB33" s="48"/>
      <c r="FC33" s="48"/>
      <c r="FD33" s="48"/>
      <c r="FE33" s="48"/>
      <c r="FF33" s="48"/>
      <c r="FG33" s="48"/>
      <c r="FH33" s="48"/>
      <c r="FI33" s="48"/>
      <c r="FJ33" s="48"/>
      <c r="FK33" s="48"/>
      <c r="FL33" s="48"/>
      <c r="FM33" s="48"/>
      <c r="FN33" s="48"/>
      <c r="FO33" s="48"/>
      <c r="FP33" s="48"/>
      <c r="FQ33" s="48"/>
      <c r="FR33" s="48"/>
      <c r="FS33" s="48"/>
      <c r="FT33" s="48"/>
      <c r="FU33" s="48"/>
      <c r="FV33" s="48"/>
      <c r="FW33" s="48"/>
      <c r="FX33" s="48"/>
      <c r="FY33" s="48"/>
      <c r="FZ33" s="48"/>
      <c r="GA33" s="48"/>
      <c r="GB33" s="48"/>
      <c r="GC33" s="48"/>
      <c r="GD33" s="48"/>
      <c r="GE33" s="48"/>
      <c r="GF33" s="48"/>
      <c r="GG33" s="48"/>
      <c r="GH33" s="48"/>
      <c r="GI33" s="48"/>
      <c r="GJ33" s="48"/>
      <c r="GK33" s="48"/>
      <c r="GL33" s="48"/>
      <c r="GM33" s="48"/>
      <c r="GN33" s="48"/>
      <c r="GO33" s="48"/>
      <c r="GP33" s="48"/>
      <c r="GQ33" s="48"/>
      <c r="GR33" s="48"/>
      <c r="GS33" s="48"/>
      <c r="GT33" s="48"/>
      <c r="GU33" s="48"/>
      <c r="GV33" s="48"/>
      <c r="GW33" s="48"/>
      <c r="GX33" s="48"/>
      <c r="GY33" s="48"/>
      <c r="GZ33" s="48"/>
      <c r="HA33" s="48"/>
      <c r="HB33" s="48"/>
      <c r="HC33" s="48"/>
      <c r="HD33" s="48"/>
      <c r="HE33" s="48"/>
      <c r="HF33" s="48"/>
      <c r="HG33" s="48"/>
      <c r="HH33" s="48"/>
      <c r="HI33" s="48"/>
      <c r="HJ33" s="48"/>
      <c r="HK33" s="48"/>
      <c r="HL33" s="48"/>
      <c r="HM33" s="48"/>
      <c r="HN33" s="48"/>
      <c r="HO33" s="48"/>
      <c r="HP33" s="48"/>
      <c r="HQ33" s="48"/>
      <c r="HR33" s="48"/>
      <c r="HS33" s="48"/>
      <c r="HT33" s="48"/>
      <c r="HU33" s="48"/>
      <c r="HV33" s="48"/>
      <c r="HW33" s="48"/>
      <c r="HX33" s="48"/>
      <c r="HY33" s="48"/>
      <c r="HZ33" s="48"/>
      <c r="IA33" s="48"/>
      <c r="IB33" s="48"/>
      <c r="IC33" s="48"/>
      <c r="ID33" s="48"/>
      <c r="IE33" s="48"/>
      <c r="IF33" s="48"/>
      <c r="IG33" s="48"/>
      <c r="IH33" s="48"/>
      <c r="II33" s="48"/>
      <c r="IJ33" s="48"/>
      <c r="IK33" s="48"/>
      <c r="IL33" s="48"/>
      <c r="IM33" s="48"/>
      <c r="IN33" s="48"/>
      <c r="IO33" s="48"/>
      <c r="IP33" s="48"/>
    </row>
    <row r="34" spans="1:250" s="29" customFormat="1" ht="15" customHeight="1" x14ac:dyDescent="0.25">
      <c r="A34" s="405"/>
      <c r="B34" s="459" t="s">
        <v>373</v>
      </c>
      <c r="C34" s="459"/>
      <c r="D34" s="459"/>
      <c r="E34" s="459"/>
      <c r="F34" s="459"/>
      <c r="G34" s="459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  <c r="X34" s="52"/>
      <c r="Z34" s="53"/>
    </row>
    <row r="35" spans="1:250" s="29" customFormat="1" ht="43.5" customHeight="1" x14ac:dyDescent="0.25">
      <c r="A35" s="405"/>
      <c r="B35" s="459"/>
      <c r="C35" s="459"/>
      <c r="D35" s="459"/>
      <c r="E35" s="459"/>
      <c r="F35" s="459"/>
      <c r="G35" s="459"/>
      <c r="H35" s="52"/>
      <c r="I35" s="52"/>
      <c r="J35" s="52"/>
      <c r="K35" s="52"/>
      <c r="L35" s="52"/>
      <c r="M35" s="52"/>
      <c r="N35" s="52"/>
      <c r="O35" s="52"/>
      <c r="P35" s="52"/>
      <c r="Q35" s="52"/>
      <c r="R35" s="52"/>
      <c r="S35" s="52"/>
      <c r="T35" s="52"/>
      <c r="U35" s="52"/>
      <c r="V35" s="52"/>
      <c r="W35" s="52"/>
      <c r="X35" s="54"/>
      <c r="Z35" s="53"/>
    </row>
    <row r="36" spans="1:250" x14ac:dyDescent="0.2">
      <c r="A36" s="217"/>
      <c r="B36" s="217"/>
      <c r="C36" s="217"/>
      <c r="D36" s="217"/>
      <c r="E36" s="217"/>
      <c r="F36" s="217"/>
      <c r="G36" s="217"/>
    </row>
    <row r="37" spans="1:250" x14ac:dyDescent="0.2">
      <c r="A37" s="217"/>
      <c r="B37" s="217"/>
      <c r="C37" s="217"/>
      <c r="D37" s="217"/>
      <c r="E37" s="217"/>
      <c r="F37" s="217"/>
      <c r="G37" s="217"/>
    </row>
  </sheetData>
  <mergeCells count="20">
    <mergeCell ref="A31:A33"/>
    <mergeCell ref="B31:G33"/>
    <mergeCell ref="B34:G35"/>
    <mergeCell ref="A4:M4"/>
    <mergeCell ref="A18:M18"/>
    <mergeCell ref="A1:M1"/>
    <mergeCell ref="B2:B3"/>
    <mergeCell ref="D2:G2"/>
    <mergeCell ref="H2:H3"/>
    <mergeCell ref="I2:K2"/>
    <mergeCell ref="L2:L3"/>
    <mergeCell ref="M2:M3"/>
    <mergeCell ref="A2:A3"/>
    <mergeCell ref="D20:D22"/>
    <mergeCell ref="E20:E22"/>
    <mergeCell ref="F20:F22"/>
    <mergeCell ref="G20:G22"/>
    <mergeCell ref="B30:G30"/>
    <mergeCell ref="C20:C22"/>
    <mergeCell ref="B28:G28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P37"/>
  <sheetViews>
    <sheetView workbookViewId="0">
      <pane ySplit="3" topLeftCell="A19" activePane="bottomLeft" state="frozen"/>
      <selection pane="bottomLeft" activeCell="K31" sqref="K31"/>
    </sheetView>
  </sheetViews>
  <sheetFormatPr defaultRowHeight="12" x14ac:dyDescent="0.2"/>
  <cols>
    <col min="1" max="1" width="4" style="1" customWidth="1"/>
    <col min="2" max="2" width="34.7109375" style="1" customWidth="1"/>
    <col min="3" max="7" width="12" style="1" customWidth="1"/>
    <col min="8" max="8" width="6.7109375" style="1" customWidth="1"/>
    <col min="9" max="10" width="14.7109375" style="1" customWidth="1"/>
    <col min="11" max="11" width="9.7109375" style="1" customWidth="1"/>
    <col min="12" max="13" width="14.7109375" style="1" customWidth="1"/>
    <col min="14" max="16384" width="9.140625" style="1"/>
  </cols>
  <sheetData>
    <row r="1" spans="1:14" ht="15.75" customHeight="1" thickBot="1" x14ac:dyDescent="0.25">
      <c r="A1" s="428" t="s">
        <v>40</v>
      </c>
      <c r="B1" s="429"/>
      <c r="C1" s="429"/>
      <c r="D1" s="429"/>
      <c r="E1" s="429"/>
      <c r="F1" s="429"/>
      <c r="G1" s="429"/>
      <c r="H1" s="429"/>
      <c r="I1" s="429"/>
      <c r="J1" s="429"/>
      <c r="K1" s="429"/>
      <c r="L1" s="429"/>
      <c r="M1" s="430"/>
      <c r="N1" s="217"/>
    </row>
    <row r="2" spans="1:14" ht="15.75" customHeight="1" thickBot="1" x14ac:dyDescent="0.25">
      <c r="A2" s="438" t="s">
        <v>11</v>
      </c>
      <c r="B2" s="411" t="s">
        <v>0</v>
      </c>
      <c r="C2" s="390"/>
      <c r="D2" s="433" t="s">
        <v>1</v>
      </c>
      <c r="E2" s="434"/>
      <c r="F2" s="434"/>
      <c r="G2" s="435"/>
      <c r="H2" s="411" t="s">
        <v>2</v>
      </c>
      <c r="I2" s="433" t="s">
        <v>3</v>
      </c>
      <c r="J2" s="434"/>
      <c r="K2" s="435"/>
      <c r="L2" s="436" t="s">
        <v>359</v>
      </c>
      <c r="M2" s="431" t="s">
        <v>10</v>
      </c>
      <c r="N2" s="217"/>
    </row>
    <row r="3" spans="1:14" ht="45" customHeight="1" thickBot="1" x14ac:dyDescent="0.25">
      <c r="A3" s="439"/>
      <c r="B3" s="412"/>
      <c r="C3" s="391" t="s">
        <v>4</v>
      </c>
      <c r="D3" s="167" t="s">
        <v>5</v>
      </c>
      <c r="E3" s="168" t="s">
        <v>9</v>
      </c>
      <c r="F3" s="391" t="s">
        <v>6</v>
      </c>
      <c r="G3" s="169" t="s">
        <v>7</v>
      </c>
      <c r="H3" s="412"/>
      <c r="I3" s="391" t="s">
        <v>8</v>
      </c>
      <c r="J3" s="170" t="s">
        <v>370</v>
      </c>
      <c r="K3" s="402" t="s">
        <v>371</v>
      </c>
      <c r="L3" s="437"/>
      <c r="M3" s="432"/>
      <c r="N3" s="217"/>
    </row>
    <row r="4" spans="1:14" x14ac:dyDescent="0.2">
      <c r="A4" s="408" t="s">
        <v>91</v>
      </c>
      <c r="B4" s="409"/>
      <c r="C4" s="409"/>
      <c r="D4" s="409"/>
      <c r="E4" s="409"/>
      <c r="F4" s="409"/>
      <c r="G4" s="409"/>
      <c r="H4" s="409"/>
      <c r="I4" s="409"/>
      <c r="J4" s="409"/>
      <c r="K4" s="409"/>
      <c r="L4" s="409"/>
      <c r="M4" s="410"/>
      <c r="N4" s="217"/>
    </row>
    <row r="5" spans="1:14" s="2" customFormat="1" ht="45" customHeight="1" x14ac:dyDescent="0.2">
      <c r="A5" s="67">
        <v>1</v>
      </c>
      <c r="B5" s="258" t="s">
        <v>94</v>
      </c>
      <c r="C5" s="99" t="s">
        <v>248</v>
      </c>
      <c r="D5" s="297" t="s">
        <v>302</v>
      </c>
      <c r="E5" s="223" t="s">
        <v>303</v>
      </c>
      <c r="F5" s="259" t="s">
        <v>107</v>
      </c>
      <c r="G5" s="259" t="s">
        <v>108</v>
      </c>
      <c r="H5" s="164" t="s">
        <v>37</v>
      </c>
      <c r="I5" s="258">
        <v>6000000</v>
      </c>
      <c r="J5" s="68">
        <v>5651743.4800000004</v>
      </c>
      <c r="K5" s="16">
        <f t="shared" ref="K5:K25" si="0">J5/I5</f>
        <v>0.94195724666666669</v>
      </c>
      <c r="L5" s="11">
        <v>438528.5</v>
      </c>
      <c r="M5" s="151"/>
      <c r="N5" s="257"/>
    </row>
    <row r="6" spans="1:14" s="2" customFormat="1" ht="60" customHeight="1" x14ac:dyDescent="0.2">
      <c r="A6" s="67">
        <v>2</v>
      </c>
      <c r="B6" s="258" t="s">
        <v>93</v>
      </c>
      <c r="C6" s="297" t="s">
        <v>247</v>
      </c>
      <c r="D6" s="297" t="s">
        <v>300</v>
      </c>
      <c r="E6" s="223" t="s">
        <v>301</v>
      </c>
      <c r="F6" s="259">
        <v>43188</v>
      </c>
      <c r="G6" s="259" t="s">
        <v>106</v>
      </c>
      <c r="H6" s="164" t="s">
        <v>37</v>
      </c>
      <c r="I6" s="258">
        <v>80000000</v>
      </c>
      <c r="J6" s="68">
        <v>71083229.219999999</v>
      </c>
      <c r="K6" s="16">
        <f>J6/I6</f>
        <v>0.88854036525000002</v>
      </c>
      <c r="L6" s="11">
        <v>0</v>
      </c>
      <c r="M6" s="151"/>
      <c r="N6" s="257"/>
    </row>
    <row r="7" spans="1:14" ht="15" customHeight="1" x14ac:dyDescent="0.2">
      <c r="A7" s="67">
        <v>3</v>
      </c>
      <c r="B7" s="258" t="s">
        <v>95</v>
      </c>
      <c r="C7" s="99" t="s">
        <v>248</v>
      </c>
      <c r="D7" s="179" t="s">
        <v>38</v>
      </c>
      <c r="E7" s="260" t="s">
        <v>253</v>
      </c>
      <c r="F7" s="259">
        <v>43490</v>
      </c>
      <c r="G7" s="259" t="s">
        <v>109</v>
      </c>
      <c r="H7" s="164" t="s">
        <v>37</v>
      </c>
      <c r="I7" s="258">
        <v>25000000</v>
      </c>
      <c r="J7" s="68">
        <v>9654373.3100000024</v>
      </c>
      <c r="K7" s="16">
        <f t="shared" si="0"/>
        <v>0.38617493240000011</v>
      </c>
      <c r="L7" s="11">
        <v>848666.63</v>
      </c>
      <c r="M7" s="151"/>
      <c r="N7" s="217"/>
    </row>
    <row r="8" spans="1:14" ht="30" customHeight="1" x14ac:dyDescent="0.2">
      <c r="A8" s="67">
        <v>4</v>
      </c>
      <c r="B8" s="258" t="s">
        <v>96</v>
      </c>
      <c r="C8" s="297" t="s">
        <v>247</v>
      </c>
      <c r="D8" s="297" t="s">
        <v>58</v>
      </c>
      <c r="E8" s="297" t="s">
        <v>271</v>
      </c>
      <c r="F8" s="259" t="s">
        <v>110</v>
      </c>
      <c r="G8" s="259" t="s">
        <v>111</v>
      </c>
      <c r="H8" s="164" t="s">
        <v>37</v>
      </c>
      <c r="I8" s="258">
        <v>65000000</v>
      </c>
      <c r="J8" s="28">
        <v>22339105.929999996</v>
      </c>
      <c r="K8" s="16">
        <f t="shared" si="0"/>
        <v>0.34367855276923071</v>
      </c>
      <c r="L8" s="11">
        <v>1728457.3599999999</v>
      </c>
      <c r="M8" s="151"/>
      <c r="N8" s="217"/>
    </row>
    <row r="9" spans="1:14" ht="60" customHeight="1" x14ac:dyDescent="0.2">
      <c r="A9" s="67">
        <v>5</v>
      </c>
      <c r="B9" s="258" t="s">
        <v>97</v>
      </c>
      <c r="C9" s="99" t="s">
        <v>248</v>
      </c>
      <c r="D9" s="297" t="s">
        <v>304</v>
      </c>
      <c r="E9" s="297" t="s">
        <v>242</v>
      </c>
      <c r="F9" s="259" t="s">
        <v>112</v>
      </c>
      <c r="G9" s="259" t="s">
        <v>113</v>
      </c>
      <c r="H9" s="164" t="s">
        <v>37</v>
      </c>
      <c r="I9" s="258">
        <v>11000000</v>
      </c>
      <c r="J9" s="28">
        <v>147454.19</v>
      </c>
      <c r="K9" s="16">
        <f t="shared" si="0"/>
        <v>1.3404926363636363E-2</v>
      </c>
      <c r="L9" s="11">
        <v>0</v>
      </c>
      <c r="M9" s="151"/>
      <c r="N9" s="217"/>
    </row>
    <row r="10" spans="1:14" ht="30" customHeight="1" x14ac:dyDescent="0.2">
      <c r="A10" s="67">
        <v>6</v>
      </c>
      <c r="B10" s="258" t="s">
        <v>98</v>
      </c>
      <c r="C10" s="297" t="s">
        <v>247</v>
      </c>
      <c r="D10" s="297" t="s">
        <v>305</v>
      </c>
      <c r="E10" s="297" t="s">
        <v>306</v>
      </c>
      <c r="F10" s="259" t="s">
        <v>114</v>
      </c>
      <c r="G10" s="259" t="s">
        <v>115</v>
      </c>
      <c r="H10" s="164" t="s">
        <v>37</v>
      </c>
      <c r="I10" s="258">
        <v>10000000</v>
      </c>
      <c r="J10" s="28">
        <v>1633359.26</v>
      </c>
      <c r="K10" s="16">
        <f t="shared" si="0"/>
        <v>0.16333592599999999</v>
      </c>
      <c r="L10" s="11">
        <v>1330842.69</v>
      </c>
      <c r="M10" s="151"/>
      <c r="N10" s="217"/>
    </row>
    <row r="11" spans="1:14" ht="30" customHeight="1" x14ac:dyDescent="0.2">
      <c r="A11" s="67">
        <v>7</v>
      </c>
      <c r="B11" s="258" t="s">
        <v>99</v>
      </c>
      <c r="C11" s="297" t="s">
        <v>333</v>
      </c>
      <c r="D11" s="297" t="s">
        <v>329</v>
      </c>
      <c r="E11" s="297" t="s">
        <v>236</v>
      </c>
      <c r="F11" s="259" t="s">
        <v>116</v>
      </c>
      <c r="G11" s="259" t="s">
        <v>117</v>
      </c>
      <c r="H11" s="164" t="s">
        <v>37</v>
      </c>
      <c r="I11" s="222">
        <v>5000000</v>
      </c>
      <c r="J11" s="28">
        <v>4118011.8300000005</v>
      </c>
      <c r="K11" s="16">
        <f t="shared" si="0"/>
        <v>0.82360236600000014</v>
      </c>
      <c r="L11" s="11">
        <v>671672.66</v>
      </c>
      <c r="M11" s="151"/>
      <c r="N11" s="217"/>
    </row>
    <row r="12" spans="1:14" ht="30" customHeight="1" x14ac:dyDescent="0.2">
      <c r="A12" s="67">
        <v>8</v>
      </c>
      <c r="B12" s="258" t="s">
        <v>100</v>
      </c>
      <c r="C12" s="297" t="s">
        <v>247</v>
      </c>
      <c r="D12" s="297" t="s">
        <v>330</v>
      </c>
      <c r="E12" s="297" t="s">
        <v>236</v>
      </c>
      <c r="F12" s="195" t="s">
        <v>116</v>
      </c>
      <c r="G12" s="259" t="s">
        <v>118</v>
      </c>
      <c r="H12" s="164" t="s">
        <v>37</v>
      </c>
      <c r="I12" s="222">
        <v>15000000</v>
      </c>
      <c r="J12" s="28">
        <v>4949277.8</v>
      </c>
      <c r="K12" s="16">
        <f t="shared" si="0"/>
        <v>0.32995185333333332</v>
      </c>
      <c r="L12" s="11">
        <v>1996295</v>
      </c>
      <c r="M12" s="151"/>
      <c r="N12" s="217"/>
    </row>
    <row r="13" spans="1:14" ht="15" customHeight="1" x14ac:dyDescent="0.2">
      <c r="A13" s="67">
        <v>9</v>
      </c>
      <c r="B13" s="258" t="s">
        <v>101</v>
      </c>
      <c r="C13" s="297" t="s">
        <v>247</v>
      </c>
      <c r="D13" s="297" t="s">
        <v>307</v>
      </c>
      <c r="E13" s="297" t="s">
        <v>262</v>
      </c>
      <c r="F13" s="259" t="s">
        <v>83</v>
      </c>
      <c r="G13" s="259" t="s">
        <v>119</v>
      </c>
      <c r="H13" s="164" t="s">
        <v>37</v>
      </c>
      <c r="I13" s="258">
        <v>180000000</v>
      </c>
      <c r="J13" s="28">
        <v>99538614.24000001</v>
      </c>
      <c r="K13" s="16">
        <f t="shared" si="0"/>
        <v>0.55299230133333344</v>
      </c>
      <c r="L13" s="11">
        <v>25344011.210000001</v>
      </c>
      <c r="M13" s="151"/>
      <c r="N13" s="217"/>
    </row>
    <row r="14" spans="1:14" ht="30" customHeight="1" x14ac:dyDescent="0.2">
      <c r="A14" s="67">
        <v>10</v>
      </c>
      <c r="B14" s="258" t="s">
        <v>102</v>
      </c>
      <c r="C14" s="297" t="s">
        <v>247</v>
      </c>
      <c r="D14" s="297" t="s">
        <v>330</v>
      </c>
      <c r="E14" s="297" t="s">
        <v>236</v>
      </c>
      <c r="F14" s="259" t="s">
        <v>120</v>
      </c>
      <c r="G14" s="259" t="s">
        <v>118</v>
      </c>
      <c r="H14" s="164" t="s">
        <v>37</v>
      </c>
      <c r="I14" s="258">
        <v>20000000</v>
      </c>
      <c r="J14" s="28">
        <v>2690809.2299999995</v>
      </c>
      <c r="K14" s="16">
        <f t="shared" si="0"/>
        <v>0.13454046149999999</v>
      </c>
      <c r="L14" s="11">
        <v>447529.34</v>
      </c>
      <c r="M14" s="151"/>
      <c r="N14" s="217"/>
    </row>
    <row r="15" spans="1:14" ht="15" customHeight="1" x14ac:dyDescent="0.2">
      <c r="A15" s="67">
        <v>11</v>
      </c>
      <c r="B15" s="258" t="s">
        <v>103</v>
      </c>
      <c r="C15" s="297" t="s">
        <v>247</v>
      </c>
      <c r="D15" s="297" t="s">
        <v>331</v>
      </c>
      <c r="E15" s="297" t="s">
        <v>323</v>
      </c>
      <c r="F15" s="259" t="s">
        <v>121</v>
      </c>
      <c r="G15" s="259" t="s">
        <v>118</v>
      </c>
      <c r="H15" s="164" t="s">
        <v>37</v>
      </c>
      <c r="I15" s="258">
        <v>30000000</v>
      </c>
      <c r="J15" s="28">
        <v>905775.32000000007</v>
      </c>
      <c r="K15" s="16">
        <f t="shared" si="0"/>
        <v>3.0192510666666669E-2</v>
      </c>
      <c r="L15" s="11">
        <v>605775.32000000007</v>
      </c>
      <c r="M15" s="151"/>
      <c r="N15" s="217"/>
    </row>
    <row r="16" spans="1:14" ht="15" customHeight="1" x14ac:dyDescent="0.2">
      <c r="A16" s="261">
        <v>12</v>
      </c>
      <c r="B16" s="173" t="s">
        <v>104</v>
      </c>
      <c r="C16" s="413" t="s">
        <v>247</v>
      </c>
      <c r="D16" s="413" t="s">
        <v>332</v>
      </c>
      <c r="E16" s="413" t="s">
        <v>262</v>
      </c>
      <c r="F16" s="417" t="s">
        <v>122</v>
      </c>
      <c r="G16" s="417" t="s">
        <v>118</v>
      </c>
      <c r="H16" s="262"/>
      <c r="I16" s="263"/>
      <c r="J16" s="25"/>
      <c r="K16" s="26"/>
      <c r="L16" s="27"/>
      <c r="M16" s="139"/>
      <c r="N16" s="217"/>
    </row>
    <row r="17" spans="1:14" ht="15" customHeight="1" x14ac:dyDescent="0.2">
      <c r="A17" s="261"/>
      <c r="B17" s="172" t="s">
        <v>12</v>
      </c>
      <c r="C17" s="414"/>
      <c r="D17" s="414"/>
      <c r="E17" s="414"/>
      <c r="F17" s="417"/>
      <c r="G17" s="417"/>
      <c r="H17" s="262" t="s">
        <v>37</v>
      </c>
      <c r="I17" s="264">
        <v>60000000</v>
      </c>
      <c r="J17" s="25">
        <v>600000</v>
      </c>
      <c r="K17" s="26">
        <f t="shared" si="0"/>
        <v>0.01</v>
      </c>
      <c r="L17" s="27">
        <v>0</v>
      </c>
      <c r="M17" s="139"/>
      <c r="N17" s="217"/>
    </row>
    <row r="18" spans="1:14" ht="15" customHeight="1" x14ac:dyDescent="0.2">
      <c r="A18" s="261"/>
      <c r="B18" s="172" t="s">
        <v>13</v>
      </c>
      <c r="C18" s="414"/>
      <c r="D18" s="414"/>
      <c r="E18" s="414"/>
      <c r="F18" s="417"/>
      <c r="G18" s="417"/>
      <c r="H18" s="262" t="s">
        <v>37</v>
      </c>
      <c r="I18" s="264">
        <v>150000000</v>
      </c>
      <c r="J18" s="25">
        <v>17569931.699999999</v>
      </c>
      <c r="K18" s="26">
        <f t="shared" si="0"/>
        <v>0.117132878</v>
      </c>
      <c r="L18" s="27">
        <v>962559.71</v>
      </c>
      <c r="M18" s="139"/>
      <c r="N18" s="217"/>
    </row>
    <row r="19" spans="1:14" ht="15" customHeight="1" x14ac:dyDescent="0.2">
      <c r="A19" s="265"/>
      <c r="B19" s="8" t="s">
        <v>14</v>
      </c>
      <c r="C19" s="415"/>
      <c r="D19" s="415"/>
      <c r="E19" s="415"/>
      <c r="F19" s="418"/>
      <c r="G19" s="418"/>
      <c r="H19" s="74" t="s">
        <v>37</v>
      </c>
      <c r="I19" s="75">
        <f>I17+I18</f>
        <v>210000000</v>
      </c>
      <c r="J19" s="75">
        <f t="shared" ref="J19:L19" si="1">J17+J18</f>
        <v>18169931.699999999</v>
      </c>
      <c r="K19" s="76">
        <f t="shared" si="0"/>
        <v>8.6523484285714283E-2</v>
      </c>
      <c r="L19" s="75">
        <f t="shared" si="1"/>
        <v>962559.71</v>
      </c>
      <c r="M19" s="151"/>
      <c r="N19" s="217"/>
    </row>
    <row r="20" spans="1:14" ht="30" customHeight="1" x14ac:dyDescent="0.2">
      <c r="A20" s="225">
        <v>13</v>
      </c>
      <c r="B20" s="226" t="s">
        <v>105</v>
      </c>
      <c r="C20" s="99" t="s">
        <v>246</v>
      </c>
      <c r="D20" s="99" t="s">
        <v>308</v>
      </c>
      <c r="E20" s="99" t="s">
        <v>262</v>
      </c>
      <c r="F20" s="203" t="s">
        <v>124</v>
      </c>
      <c r="G20" s="203" t="s">
        <v>125</v>
      </c>
      <c r="H20" s="227" t="s">
        <v>37</v>
      </c>
      <c r="I20" s="226">
        <v>10000000</v>
      </c>
      <c r="J20" s="86">
        <v>100000</v>
      </c>
      <c r="K20" s="70">
        <f t="shared" ref="K20:K21" si="2">J20/I20</f>
        <v>0.01</v>
      </c>
      <c r="L20" s="69">
        <v>0</v>
      </c>
      <c r="M20" s="242"/>
      <c r="N20" s="217"/>
    </row>
    <row r="21" spans="1:14" s="2" customFormat="1" ht="30" customHeight="1" thickBot="1" x14ac:dyDescent="0.25">
      <c r="A21" s="61">
        <v>14</v>
      </c>
      <c r="B21" s="387" t="s">
        <v>360</v>
      </c>
      <c r="C21" s="336" t="s">
        <v>246</v>
      </c>
      <c r="D21" s="392" t="s">
        <v>238</v>
      </c>
      <c r="E21" s="392" t="s">
        <v>259</v>
      </c>
      <c r="F21" s="388" t="s">
        <v>361</v>
      </c>
      <c r="G21" s="388" t="s">
        <v>362</v>
      </c>
      <c r="H21" s="236" t="s">
        <v>37</v>
      </c>
      <c r="I21" s="387">
        <v>8000000</v>
      </c>
      <c r="J21" s="375">
        <v>663761.06000000006</v>
      </c>
      <c r="K21" s="389">
        <f t="shared" si="2"/>
        <v>8.2970132500000002E-2</v>
      </c>
      <c r="L21" s="177">
        <v>663761.06000000006</v>
      </c>
      <c r="M21" s="155"/>
      <c r="N21" s="257"/>
    </row>
    <row r="22" spans="1:14" ht="15" customHeight="1" x14ac:dyDescent="0.2">
      <c r="A22" s="453" t="s">
        <v>127</v>
      </c>
      <c r="B22" s="454"/>
      <c r="C22" s="454"/>
      <c r="D22" s="454"/>
      <c r="E22" s="454"/>
      <c r="F22" s="454"/>
      <c r="G22" s="454"/>
      <c r="H22" s="454"/>
      <c r="I22" s="454"/>
      <c r="J22" s="454"/>
      <c r="K22" s="454"/>
      <c r="L22" s="454"/>
      <c r="M22" s="455"/>
      <c r="N22" s="217"/>
    </row>
    <row r="23" spans="1:14" s="2" customFormat="1" ht="30" customHeight="1" thickBot="1" x14ac:dyDescent="0.25">
      <c r="A23" s="61">
        <v>1</v>
      </c>
      <c r="B23" s="266" t="s">
        <v>233</v>
      </c>
      <c r="C23" s="126" t="s">
        <v>247</v>
      </c>
      <c r="D23" s="100" t="s">
        <v>309</v>
      </c>
      <c r="E23" s="100" t="s">
        <v>310</v>
      </c>
      <c r="F23" s="154" t="s">
        <v>128</v>
      </c>
      <c r="G23" s="154" t="s">
        <v>129</v>
      </c>
      <c r="H23" s="161" t="s">
        <v>37</v>
      </c>
      <c r="I23" s="84">
        <v>70000000</v>
      </c>
      <c r="J23" s="58">
        <v>69113636.790000007</v>
      </c>
      <c r="K23" s="56">
        <f t="shared" si="0"/>
        <v>0.98733766842857151</v>
      </c>
      <c r="L23" s="55">
        <v>0</v>
      </c>
      <c r="M23" s="155"/>
      <c r="N23" s="257"/>
    </row>
    <row r="24" spans="1:14" s="2" customFormat="1" x14ac:dyDescent="0.2">
      <c r="A24" s="408" t="s">
        <v>92</v>
      </c>
      <c r="B24" s="409"/>
      <c r="C24" s="409"/>
      <c r="D24" s="409"/>
      <c r="E24" s="409"/>
      <c r="F24" s="409"/>
      <c r="G24" s="409"/>
      <c r="H24" s="409"/>
      <c r="I24" s="409"/>
      <c r="J24" s="409"/>
      <c r="K24" s="409"/>
      <c r="L24" s="409"/>
      <c r="M24" s="410"/>
      <c r="N24" s="257"/>
    </row>
    <row r="25" spans="1:14" s="2" customFormat="1" ht="20.25" customHeight="1" x14ac:dyDescent="0.2">
      <c r="A25" s="225">
        <v>1</v>
      </c>
      <c r="B25" s="226" t="s">
        <v>94</v>
      </c>
      <c r="C25" s="230" t="s">
        <v>248</v>
      </c>
      <c r="D25" s="230" t="s">
        <v>311</v>
      </c>
      <c r="E25" s="267" t="s">
        <v>240</v>
      </c>
      <c r="F25" s="268" t="s">
        <v>126</v>
      </c>
      <c r="G25" s="268" t="s">
        <v>118</v>
      </c>
      <c r="H25" s="227" t="s">
        <v>37</v>
      </c>
      <c r="I25" s="269">
        <v>1992500</v>
      </c>
      <c r="J25" s="104">
        <v>813623.61999999988</v>
      </c>
      <c r="K25" s="103">
        <f t="shared" si="0"/>
        <v>0.40834309661229606</v>
      </c>
      <c r="L25" s="393">
        <v>245207.14999999997</v>
      </c>
      <c r="M25" s="228"/>
      <c r="N25" s="257"/>
    </row>
    <row r="26" spans="1:14" s="2" customFormat="1" ht="30" customHeight="1" x14ac:dyDescent="0.2">
      <c r="A26" s="225">
        <v>2</v>
      </c>
      <c r="B26" s="226" t="s">
        <v>97</v>
      </c>
      <c r="C26" s="231" t="s">
        <v>248</v>
      </c>
      <c r="D26" s="231" t="s">
        <v>329</v>
      </c>
      <c r="E26" s="267" t="s">
        <v>236</v>
      </c>
      <c r="F26" s="268" t="s">
        <v>335</v>
      </c>
      <c r="G26" s="268" t="s">
        <v>336</v>
      </c>
      <c r="H26" s="227" t="s">
        <v>37</v>
      </c>
      <c r="I26" s="269">
        <v>2000000</v>
      </c>
      <c r="J26" s="120">
        <v>0</v>
      </c>
      <c r="K26" s="119">
        <f>J26/I26</f>
        <v>0</v>
      </c>
      <c r="L26" s="299">
        <v>0</v>
      </c>
      <c r="M26" s="232"/>
      <c r="N26" s="257"/>
    </row>
    <row r="27" spans="1:14" s="2" customFormat="1" ht="30" customHeight="1" x14ac:dyDescent="0.2">
      <c r="A27" s="225">
        <v>3</v>
      </c>
      <c r="B27" s="226" t="s">
        <v>105</v>
      </c>
      <c r="C27" s="230" t="s">
        <v>246</v>
      </c>
      <c r="D27" s="230" t="s">
        <v>308</v>
      </c>
      <c r="E27" s="230" t="s">
        <v>262</v>
      </c>
      <c r="F27" s="268" t="s">
        <v>124</v>
      </c>
      <c r="G27" s="268" t="s">
        <v>123</v>
      </c>
      <c r="H27" s="227" t="s">
        <v>37</v>
      </c>
      <c r="I27" s="269">
        <v>1000000</v>
      </c>
      <c r="J27" s="104">
        <v>0</v>
      </c>
      <c r="K27" s="103">
        <f t="shared" ref="K27:K31" si="3">J27/I27</f>
        <v>0</v>
      </c>
      <c r="L27" s="104">
        <v>0</v>
      </c>
      <c r="M27" s="228"/>
      <c r="N27" s="257"/>
    </row>
    <row r="28" spans="1:14" s="2" customFormat="1" ht="30" customHeight="1" x14ac:dyDescent="0.2">
      <c r="A28" s="225">
        <v>4</v>
      </c>
      <c r="B28" s="394" t="s">
        <v>360</v>
      </c>
      <c r="C28" s="230" t="s">
        <v>246</v>
      </c>
      <c r="D28" s="395" t="s">
        <v>238</v>
      </c>
      <c r="E28" s="395" t="s">
        <v>259</v>
      </c>
      <c r="F28" s="396" t="s">
        <v>361</v>
      </c>
      <c r="G28" s="396" t="s">
        <v>362</v>
      </c>
      <c r="H28" s="227" t="s">
        <v>37</v>
      </c>
      <c r="I28" s="394">
        <v>2000000</v>
      </c>
      <c r="J28" s="104">
        <v>145940.26</v>
      </c>
      <c r="K28" s="103">
        <f t="shared" si="3"/>
        <v>7.2970130000000008E-2</v>
      </c>
      <c r="L28" s="104">
        <v>145940.26</v>
      </c>
      <c r="M28" s="228"/>
      <c r="N28" s="257"/>
    </row>
    <row r="29" spans="1:14" s="135" customFormat="1" ht="30" customHeight="1" x14ac:dyDescent="0.2">
      <c r="A29" s="397">
        <v>5</v>
      </c>
      <c r="B29" s="394" t="s">
        <v>363</v>
      </c>
      <c r="C29" s="230" t="s">
        <v>247</v>
      </c>
      <c r="D29" s="231"/>
      <c r="E29" s="267"/>
      <c r="F29" s="396" t="s">
        <v>366</v>
      </c>
      <c r="G29" s="396" t="s">
        <v>367</v>
      </c>
      <c r="H29" s="227" t="s">
        <v>37</v>
      </c>
      <c r="I29" s="394">
        <v>9222000</v>
      </c>
      <c r="J29" s="120">
        <v>7394520.7000000002</v>
      </c>
      <c r="K29" s="103">
        <f t="shared" si="3"/>
        <v>0.80183481891129904</v>
      </c>
      <c r="L29" s="120">
        <v>7394520.7000000002</v>
      </c>
      <c r="M29" s="232"/>
      <c r="N29" s="270"/>
    </row>
    <row r="30" spans="1:14" ht="30" customHeight="1" x14ac:dyDescent="0.2">
      <c r="A30" s="397">
        <v>6</v>
      </c>
      <c r="B30" s="394" t="s">
        <v>364</v>
      </c>
      <c r="C30" s="230" t="s">
        <v>247</v>
      </c>
      <c r="D30" s="230"/>
      <c r="E30" s="230"/>
      <c r="F30" s="396" t="s">
        <v>366</v>
      </c>
      <c r="G30" s="396" t="s">
        <v>368</v>
      </c>
      <c r="H30" s="227" t="s">
        <v>37</v>
      </c>
      <c r="I30" s="394">
        <v>6219140</v>
      </c>
      <c r="J30" s="104">
        <v>3200451.97</v>
      </c>
      <c r="K30" s="103">
        <f t="shared" si="3"/>
        <v>0.5146132696803738</v>
      </c>
      <c r="L30" s="104">
        <v>3200451.97</v>
      </c>
      <c r="M30" s="228"/>
      <c r="N30" s="217"/>
    </row>
    <row r="31" spans="1:14" s="2" customFormat="1" ht="30" customHeight="1" thickBot="1" x14ac:dyDescent="0.25">
      <c r="A31" s="398">
        <v>7</v>
      </c>
      <c r="B31" s="399" t="s">
        <v>365</v>
      </c>
      <c r="C31" s="376" t="s">
        <v>247</v>
      </c>
      <c r="D31" s="400"/>
      <c r="E31" s="400"/>
      <c r="F31" s="401" t="s">
        <v>366</v>
      </c>
      <c r="G31" s="401" t="s">
        <v>369</v>
      </c>
      <c r="H31" s="236" t="s">
        <v>37</v>
      </c>
      <c r="I31" s="399">
        <v>12900000</v>
      </c>
      <c r="J31" s="371">
        <v>5847268.6799999997</v>
      </c>
      <c r="K31" s="372">
        <f t="shared" si="3"/>
        <v>0.45327664186046507</v>
      </c>
      <c r="L31" s="371">
        <v>5847268.6799999997</v>
      </c>
      <c r="M31" s="374"/>
      <c r="N31" s="257"/>
    </row>
    <row r="32" spans="1:14" x14ac:dyDescent="0.2">
      <c r="A32" s="217"/>
      <c r="B32" s="217"/>
      <c r="C32" s="217"/>
      <c r="D32" s="217"/>
      <c r="E32" s="217"/>
      <c r="F32" s="217"/>
      <c r="G32" s="217"/>
      <c r="H32" s="217"/>
      <c r="I32" s="217"/>
      <c r="J32" s="217"/>
      <c r="K32" s="217"/>
      <c r="L32" s="217"/>
      <c r="M32" s="217"/>
      <c r="N32" s="217"/>
    </row>
    <row r="33" spans="1:250" x14ac:dyDescent="0.2">
      <c r="A33" s="217"/>
      <c r="B33" s="217"/>
      <c r="C33" s="217"/>
      <c r="D33" s="217"/>
      <c r="E33" s="217"/>
      <c r="F33" s="217"/>
      <c r="G33" s="217"/>
      <c r="H33" s="217"/>
      <c r="I33" s="217"/>
      <c r="J33" s="217"/>
      <c r="K33" s="217"/>
      <c r="L33" s="217"/>
      <c r="M33" s="217"/>
      <c r="N33" s="217"/>
    </row>
    <row r="34" spans="1:250" s="43" customFormat="1" x14ac:dyDescent="0.2">
      <c r="A34" s="218"/>
      <c r="B34" s="219" t="s">
        <v>131</v>
      </c>
      <c r="C34" s="220"/>
      <c r="D34" s="220"/>
      <c r="E34" s="220"/>
      <c r="F34" s="220"/>
      <c r="G34" s="220"/>
      <c r="H34" s="220"/>
      <c r="I34" s="220"/>
      <c r="J34" s="220"/>
      <c r="K34" s="220"/>
      <c r="L34" s="220"/>
      <c r="M34" s="220"/>
      <c r="N34" s="220"/>
      <c r="O34" s="108"/>
      <c r="P34" s="108"/>
      <c r="Q34" s="108"/>
      <c r="R34" s="108"/>
      <c r="S34" s="108"/>
      <c r="T34" s="108"/>
      <c r="U34" s="108"/>
      <c r="V34" s="101"/>
      <c r="W34" s="109"/>
      <c r="X34" s="110"/>
      <c r="Y34" s="111"/>
      <c r="Z34" s="112"/>
      <c r="AA34" s="113"/>
      <c r="AB34" s="113"/>
      <c r="AC34" s="42"/>
      <c r="AD34" s="42"/>
      <c r="AE34" s="42"/>
      <c r="AF34" s="42"/>
      <c r="AG34" s="42"/>
      <c r="AH34" s="42"/>
      <c r="AI34" s="42"/>
      <c r="AJ34" s="42"/>
      <c r="AK34" s="42"/>
      <c r="AL34" s="42"/>
      <c r="AM34" s="42"/>
      <c r="AN34" s="42"/>
      <c r="AO34" s="42"/>
      <c r="AP34" s="42"/>
      <c r="AQ34" s="42"/>
      <c r="AR34" s="42"/>
      <c r="AS34" s="42"/>
      <c r="AT34" s="42"/>
      <c r="AU34" s="42"/>
      <c r="AV34" s="42"/>
      <c r="AW34" s="42"/>
      <c r="AX34" s="42"/>
      <c r="AY34" s="42"/>
      <c r="AZ34" s="42"/>
      <c r="BA34" s="42"/>
      <c r="BB34" s="42"/>
      <c r="BC34" s="42"/>
      <c r="BD34" s="42"/>
      <c r="BE34" s="42"/>
      <c r="BF34" s="42"/>
      <c r="BG34" s="42"/>
      <c r="BH34" s="42"/>
      <c r="BI34" s="42"/>
      <c r="BJ34" s="42"/>
      <c r="BK34" s="42"/>
    </row>
    <row r="35" spans="1:250" s="59" customFormat="1" ht="16.899999999999999" customHeight="1" x14ac:dyDescent="0.2">
      <c r="A35" s="256" t="s">
        <v>87</v>
      </c>
      <c r="B35" s="271" t="s">
        <v>130</v>
      </c>
      <c r="C35" s="272"/>
      <c r="D35" s="273"/>
      <c r="E35" s="274"/>
      <c r="F35" s="274"/>
      <c r="G35" s="221"/>
      <c r="H35" s="221"/>
      <c r="I35" s="221"/>
      <c r="J35" s="221"/>
      <c r="K35" s="221"/>
      <c r="L35" s="221"/>
      <c r="M35" s="221"/>
      <c r="N35" s="221"/>
      <c r="O35" s="114"/>
      <c r="P35" s="114"/>
      <c r="Q35" s="114"/>
      <c r="R35" s="114"/>
      <c r="S35" s="114"/>
      <c r="T35" s="114"/>
      <c r="U35" s="114"/>
      <c r="V35" s="114"/>
      <c r="W35" s="114"/>
      <c r="X35" s="115"/>
      <c r="Y35" s="1"/>
      <c r="Z35" s="116"/>
      <c r="AA35" s="116"/>
      <c r="AB35" s="116"/>
      <c r="AC35" s="42"/>
      <c r="AD35" s="42"/>
      <c r="AE35" s="42"/>
      <c r="AF35" s="42"/>
      <c r="AG35" s="42"/>
      <c r="AH35" s="42"/>
      <c r="AI35" s="42"/>
      <c r="AJ35" s="42"/>
      <c r="AK35" s="42"/>
      <c r="AL35" s="42"/>
      <c r="AM35" s="42"/>
      <c r="AN35" s="42"/>
      <c r="AO35" s="42"/>
      <c r="AP35" s="42"/>
      <c r="AQ35" s="42"/>
      <c r="AR35" s="42"/>
      <c r="AS35" s="42"/>
      <c r="AT35" s="42"/>
      <c r="AU35" s="42"/>
      <c r="AV35" s="42"/>
      <c r="AW35" s="42"/>
      <c r="AX35" s="42"/>
      <c r="AY35" s="42"/>
      <c r="AZ35" s="42"/>
      <c r="BA35" s="42"/>
      <c r="BB35" s="42"/>
      <c r="BC35" s="42"/>
      <c r="BD35" s="42"/>
      <c r="BE35" s="42"/>
      <c r="BF35" s="42"/>
      <c r="BG35" s="42"/>
      <c r="BH35" s="42"/>
      <c r="BI35" s="42"/>
      <c r="BJ35" s="42"/>
      <c r="BK35" s="42"/>
      <c r="BL35" s="43"/>
      <c r="BM35" s="43"/>
      <c r="BN35" s="43"/>
      <c r="BO35" s="43"/>
      <c r="BP35" s="43"/>
      <c r="BQ35" s="43"/>
      <c r="BR35" s="43"/>
      <c r="BS35" s="43"/>
      <c r="BT35" s="43"/>
      <c r="BU35" s="43"/>
      <c r="BV35" s="43"/>
      <c r="BW35" s="43"/>
      <c r="BX35" s="43"/>
      <c r="BY35" s="43"/>
      <c r="BZ35" s="43"/>
      <c r="CA35" s="43"/>
      <c r="CB35" s="43"/>
      <c r="CC35" s="43"/>
      <c r="CD35" s="43"/>
      <c r="CE35" s="43"/>
      <c r="CF35" s="43"/>
      <c r="CG35" s="43"/>
      <c r="CH35" s="43"/>
      <c r="CI35" s="43"/>
      <c r="CJ35" s="43"/>
      <c r="CK35" s="43"/>
      <c r="CL35" s="43"/>
      <c r="CM35" s="43"/>
      <c r="CN35" s="43"/>
      <c r="CO35" s="43"/>
      <c r="CP35" s="43"/>
      <c r="CQ35" s="43"/>
      <c r="CR35" s="43"/>
      <c r="CS35" s="43"/>
      <c r="CT35" s="43"/>
      <c r="CU35" s="43"/>
      <c r="CV35" s="43"/>
      <c r="CW35" s="43"/>
      <c r="CX35" s="43"/>
      <c r="CY35" s="43"/>
      <c r="CZ35" s="43"/>
      <c r="DA35" s="43"/>
      <c r="DB35" s="43"/>
      <c r="DC35" s="43"/>
      <c r="DD35" s="43"/>
      <c r="DE35" s="43"/>
      <c r="DF35" s="43"/>
      <c r="DG35" s="43"/>
      <c r="DH35" s="43"/>
      <c r="DI35" s="43"/>
      <c r="DJ35" s="43"/>
      <c r="DK35" s="43"/>
      <c r="DL35" s="43"/>
      <c r="DM35" s="43"/>
      <c r="DN35" s="43"/>
      <c r="DO35" s="43"/>
      <c r="DP35" s="43"/>
      <c r="DQ35" s="43"/>
      <c r="DR35" s="43"/>
      <c r="DS35" s="43"/>
      <c r="DT35" s="43"/>
      <c r="DU35" s="43"/>
      <c r="DV35" s="43"/>
      <c r="DW35" s="43"/>
      <c r="DX35" s="43"/>
      <c r="DY35" s="43"/>
      <c r="DZ35" s="43"/>
      <c r="EA35" s="43"/>
      <c r="EB35" s="43"/>
      <c r="EC35" s="43"/>
      <c r="ED35" s="43"/>
      <c r="EE35" s="43"/>
      <c r="EF35" s="43"/>
      <c r="EG35" s="43"/>
      <c r="EH35" s="43"/>
      <c r="EI35" s="43"/>
      <c r="EJ35" s="43"/>
      <c r="EK35" s="43"/>
      <c r="EL35" s="43"/>
      <c r="EM35" s="43"/>
      <c r="EN35" s="43"/>
      <c r="EO35" s="43"/>
      <c r="EP35" s="43"/>
      <c r="EQ35" s="43"/>
      <c r="ER35" s="43"/>
      <c r="ES35" s="43"/>
      <c r="ET35" s="43"/>
      <c r="EU35" s="43"/>
      <c r="EV35" s="43"/>
      <c r="EW35" s="43"/>
      <c r="EX35" s="43"/>
      <c r="EY35" s="43"/>
      <c r="EZ35" s="43"/>
      <c r="FA35" s="43"/>
      <c r="FB35" s="43"/>
      <c r="FC35" s="43"/>
      <c r="FD35" s="43"/>
      <c r="FE35" s="43"/>
      <c r="FF35" s="43"/>
      <c r="FG35" s="43"/>
      <c r="FH35" s="43"/>
      <c r="FI35" s="43"/>
      <c r="FJ35" s="43"/>
      <c r="FK35" s="43"/>
      <c r="FL35" s="43"/>
      <c r="FM35" s="43"/>
      <c r="FN35" s="43"/>
      <c r="FO35" s="43"/>
      <c r="FP35" s="43"/>
      <c r="FQ35" s="43"/>
      <c r="FR35" s="43"/>
      <c r="FS35" s="43"/>
      <c r="FT35" s="43"/>
      <c r="FU35" s="43"/>
      <c r="FV35" s="43"/>
      <c r="FW35" s="43"/>
      <c r="FX35" s="43"/>
      <c r="FY35" s="43"/>
      <c r="FZ35" s="43"/>
      <c r="GA35" s="43"/>
      <c r="GB35" s="43"/>
      <c r="GC35" s="43"/>
      <c r="GD35" s="43"/>
      <c r="GE35" s="43"/>
      <c r="GF35" s="43"/>
      <c r="GG35" s="43"/>
      <c r="GH35" s="43"/>
      <c r="GI35" s="43"/>
      <c r="GJ35" s="43"/>
      <c r="GK35" s="43"/>
      <c r="GL35" s="43"/>
      <c r="GM35" s="43"/>
      <c r="GN35" s="43"/>
      <c r="GO35" s="43"/>
      <c r="GP35" s="43"/>
      <c r="GQ35" s="43"/>
      <c r="GR35" s="43"/>
      <c r="GS35" s="43"/>
      <c r="GT35" s="43"/>
      <c r="GU35" s="43"/>
      <c r="GV35" s="43"/>
      <c r="GW35" s="43"/>
      <c r="GX35" s="43"/>
      <c r="GY35" s="43"/>
      <c r="GZ35" s="43"/>
      <c r="HA35" s="43"/>
      <c r="HB35" s="43"/>
      <c r="HC35" s="43"/>
      <c r="HD35" s="43"/>
      <c r="HE35" s="43"/>
      <c r="HF35" s="43"/>
      <c r="HG35" s="43"/>
      <c r="HH35" s="43"/>
      <c r="HI35" s="43"/>
      <c r="HJ35" s="43"/>
      <c r="HK35" s="43"/>
      <c r="HL35" s="43"/>
      <c r="HM35" s="43"/>
      <c r="HN35" s="43"/>
      <c r="HO35" s="43"/>
      <c r="HP35" s="43"/>
      <c r="HQ35" s="43"/>
      <c r="HR35" s="43"/>
      <c r="HS35" s="43"/>
      <c r="HT35" s="43"/>
      <c r="HU35" s="43"/>
      <c r="HV35" s="43"/>
      <c r="HW35" s="43"/>
      <c r="HX35" s="43"/>
      <c r="HY35" s="43"/>
      <c r="HZ35" s="43"/>
      <c r="IA35" s="43"/>
      <c r="IB35" s="43"/>
      <c r="IC35" s="43"/>
      <c r="ID35" s="43"/>
      <c r="IE35" s="43"/>
      <c r="IF35" s="43"/>
      <c r="IG35" s="43"/>
      <c r="IH35" s="43"/>
      <c r="II35" s="43"/>
      <c r="IJ35" s="43"/>
      <c r="IK35" s="43"/>
      <c r="IL35" s="43"/>
      <c r="IM35" s="43"/>
      <c r="IN35" s="43"/>
      <c r="IO35" s="43"/>
      <c r="IP35" s="43"/>
    </row>
    <row r="36" spans="1:250" x14ac:dyDescent="0.2">
      <c r="A36" s="217"/>
      <c r="B36" s="217"/>
      <c r="C36" s="217"/>
      <c r="D36" s="217"/>
      <c r="E36" s="217"/>
      <c r="F36" s="217"/>
      <c r="G36" s="217"/>
      <c r="H36" s="217"/>
      <c r="I36" s="217"/>
      <c r="J36" s="217"/>
      <c r="K36" s="217"/>
      <c r="L36" s="217"/>
      <c r="M36" s="217"/>
      <c r="N36" s="217"/>
    </row>
    <row r="37" spans="1:250" x14ac:dyDescent="0.2">
      <c r="A37" s="217"/>
      <c r="B37" s="217"/>
      <c r="C37" s="217"/>
      <c r="D37" s="217"/>
      <c r="E37" s="217"/>
      <c r="F37" s="217"/>
      <c r="G37" s="217"/>
      <c r="H37" s="217"/>
      <c r="I37" s="217"/>
      <c r="J37" s="217"/>
      <c r="K37" s="217"/>
      <c r="L37" s="217"/>
      <c r="M37" s="217"/>
      <c r="N37" s="217"/>
    </row>
  </sheetData>
  <mergeCells count="16">
    <mergeCell ref="A4:M4"/>
    <mergeCell ref="A22:M22"/>
    <mergeCell ref="A24:M24"/>
    <mergeCell ref="F16:F19"/>
    <mergeCell ref="G16:G19"/>
    <mergeCell ref="D16:D19"/>
    <mergeCell ref="E16:E19"/>
    <mergeCell ref="C16:C19"/>
    <mergeCell ref="A1:M1"/>
    <mergeCell ref="A2:A3"/>
    <mergeCell ref="B2:B3"/>
    <mergeCell ref="D2:G2"/>
    <mergeCell ref="H2:H3"/>
    <mergeCell ref="I2:K2"/>
    <mergeCell ref="L2:L3"/>
    <mergeCell ref="M2:M3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"/>
  <sheetViews>
    <sheetView zoomScaleNormal="100" workbookViewId="0">
      <pane ySplit="3" topLeftCell="A4" activePane="bottomLeft" state="frozen"/>
      <selection pane="bottomLeft" activeCell="K16" sqref="K16"/>
    </sheetView>
  </sheetViews>
  <sheetFormatPr defaultRowHeight="15" x14ac:dyDescent="0.25"/>
  <cols>
    <col min="1" max="1" width="4" customWidth="1"/>
    <col min="2" max="2" width="34.7109375" customWidth="1"/>
    <col min="3" max="3" width="12.140625" customWidth="1"/>
    <col min="4" max="7" width="12" customWidth="1"/>
    <col min="8" max="8" width="6.7109375" customWidth="1"/>
    <col min="9" max="10" width="14.7109375" customWidth="1"/>
    <col min="11" max="11" width="9.7109375" customWidth="1"/>
    <col min="12" max="13" width="14.7109375" customWidth="1"/>
  </cols>
  <sheetData>
    <row r="1" spans="1:13" s="1" customFormat="1" ht="15.75" customHeight="1" thickBot="1" x14ac:dyDescent="0.25">
      <c r="A1" s="428" t="s">
        <v>40</v>
      </c>
      <c r="B1" s="429"/>
      <c r="C1" s="429"/>
      <c r="D1" s="429"/>
      <c r="E1" s="429"/>
      <c r="F1" s="429"/>
      <c r="G1" s="429"/>
      <c r="H1" s="429"/>
      <c r="I1" s="429"/>
      <c r="J1" s="429"/>
      <c r="K1" s="429"/>
      <c r="L1" s="429"/>
      <c r="M1" s="430"/>
    </row>
    <row r="2" spans="1:13" s="1" customFormat="1" ht="15.75" customHeight="1" thickBot="1" x14ac:dyDescent="0.25">
      <c r="A2" s="438" t="s">
        <v>11</v>
      </c>
      <c r="B2" s="411" t="s">
        <v>0</v>
      </c>
      <c r="C2" s="390"/>
      <c r="D2" s="433" t="s">
        <v>1</v>
      </c>
      <c r="E2" s="434"/>
      <c r="F2" s="434"/>
      <c r="G2" s="435"/>
      <c r="H2" s="411" t="s">
        <v>2</v>
      </c>
      <c r="I2" s="433" t="s">
        <v>3</v>
      </c>
      <c r="J2" s="434"/>
      <c r="K2" s="435"/>
      <c r="L2" s="436" t="s">
        <v>359</v>
      </c>
      <c r="M2" s="431" t="s">
        <v>10</v>
      </c>
    </row>
    <row r="3" spans="1:13" s="1" customFormat="1" ht="45" customHeight="1" thickBot="1" x14ac:dyDescent="0.25">
      <c r="A3" s="439"/>
      <c r="B3" s="412"/>
      <c r="C3" s="391" t="s">
        <v>4</v>
      </c>
      <c r="D3" s="167" t="s">
        <v>5</v>
      </c>
      <c r="E3" s="168" t="s">
        <v>9</v>
      </c>
      <c r="F3" s="391" t="s">
        <v>6</v>
      </c>
      <c r="G3" s="169" t="s">
        <v>7</v>
      </c>
      <c r="H3" s="412"/>
      <c r="I3" s="391" t="s">
        <v>8</v>
      </c>
      <c r="J3" s="170" t="s">
        <v>370</v>
      </c>
      <c r="K3" s="402" t="s">
        <v>371</v>
      </c>
      <c r="L3" s="437"/>
      <c r="M3" s="432"/>
    </row>
    <row r="4" spans="1:13" x14ac:dyDescent="0.25">
      <c r="A4" s="408" t="s">
        <v>132</v>
      </c>
      <c r="B4" s="409"/>
      <c r="C4" s="409"/>
      <c r="D4" s="409"/>
      <c r="E4" s="409"/>
      <c r="F4" s="409"/>
      <c r="G4" s="409"/>
      <c r="H4" s="409"/>
      <c r="I4" s="409"/>
      <c r="J4" s="409"/>
      <c r="K4" s="409"/>
      <c r="L4" s="409"/>
      <c r="M4" s="410"/>
    </row>
    <row r="5" spans="1:13" s="3" customFormat="1" ht="15" customHeight="1" x14ac:dyDescent="0.25">
      <c r="A5" s="136">
        <v>1</v>
      </c>
      <c r="B5" s="137" t="s">
        <v>133</v>
      </c>
      <c r="C5" s="466" t="s">
        <v>337</v>
      </c>
      <c r="D5" s="413" t="s">
        <v>265</v>
      </c>
      <c r="E5" s="460" t="s">
        <v>140</v>
      </c>
      <c r="F5" s="460" t="s">
        <v>140</v>
      </c>
      <c r="G5" s="460" t="s">
        <v>141</v>
      </c>
      <c r="H5" s="138"/>
      <c r="I5" s="81"/>
      <c r="J5" s="25"/>
      <c r="K5" s="26"/>
      <c r="L5" s="27"/>
      <c r="M5" s="139"/>
    </row>
    <row r="6" spans="1:13" ht="15" customHeight="1" x14ac:dyDescent="0.25">
      <c r="A6" s="62"/>
      <c r="B6" s="140" t="s">
        <v>134</v>
      </c>
      <c r="C6" s="467"/>
      <c r="D6" s="414"/>
      <c r="E6" s="461"/>
      <c r="F6" s="461"/>
      <c r="G6" s="461"/>
      <c r="H6" s="138" t="s">
        <v>37</v>
      </c>
      <c r="I6" s="81">
        <v>40423203</v>
      </c>
      <c r="J6" s="25">
        <v>37555627</v>
      </c>
      <c r="K6" s="26">
        <f>J6/I6</f>
        <v>0.92906113847534544</v>
      </c>
      <c r="L6" s="27">
        <v>0</v>
      </c>
      <c r="M6" s="139"/>
    </row>
    <row r="7" spans="1:13" ht="15" customHeight="1" x14ac:dyDescent="0.25">
      <c r="A7" s="141"/>
      <c r="B7" s="142" t="s">
        <v>135</v>
      </c>
      <c r="C7" s="467"/>
      <c r="D7" s="414"/>
      <c r="E7" s="461"/>
      <c r="F7" s="461"/>
      <c r="G7" s="461"/>
      <c r="H7" s="143" t="s">
        <v>37</v>
      </c>
      <c r="I7" s="144">
        <v>18169412</v>
      </c>
      <c r="J7" s="25">
        <v>18169412</v>
      </c>
      <c r="K7" s="26">
        <f>J7/I7</f>
        <v>1</v>
      </c>
      <c r="L7" s="27">
        <v>0</v>
      </c>
      <c r="M7" s="139"/>
    </row>
    <row r="8" spans="1:13" ht="15" customHeight="1" x14ac:dyDescent="0.25">
      <c r="A8" s="145"/>
      <c r="B8" s="146" t="s">
        <v>136</v>
      </c>
      <c r="C8" s="467"/>
      <c r="D8" s="414"/>
      <c r="E8" s="461"/>
      <c r="F8" s="461"/>
      <c r="G8" s="461"/>
      <c r="H8" s="143" t="s">
        <v>37</v>
      </c>
      <c r="I8" s="147">
        <v>1407385</v>
      </c>
      <c r="J8" s="25">
        <v>0</v>
      </c>
      <c r="K8" s="26">
        <f>J8/I8</f>
        <v>0</v>
      </c>
      <c r="L8" s="27">
        <v>0</v>
      </c>
      <c r="M8" s="139"/>
    </row>
    <row r="9" spans="1:13" ht="15" customHeight="1" x14ac:dyDescent="0.25">
      <c r="A9" s="148"/>
      <c r="B9" s="149" t="s">
        <v>137</v>
      </c>
      <c r="C9" s="468"/>
      <c r="D9" s="415"/>
      <c r="E9" s="462"/>
      <c r="F9" s="462"/>
      <c r="G9" s="462"/>
      <c r="H9" s="150" t="s">
        <v>37</v>
      </c>
      <c r="I9" s="149">
        <f>SUM(I6:I8)</f>
        <v>60000000</v>
      </c>
      <c r="J9" s="149">
        <f>SUM(J6:J8)</f>
        <v>55725039</v>
      </c>
      <c r="K9" s="76">
        <f>J9/I9</f>
        <v>0.92875065000000001</v>
      </c>
      <c r="L9" s="149">
        <f>SUM(L6:L8)</f>
        <v>0</v>
      </c>
      <c r="M9" s="151"/>
    </row>
    <row r="10" spans="1:13" ht="30" customHeight="1" thickBot="1" x14ac:dyDescent="0.3">
      <c r="A10" s="61">
        <v>2</v>
      </c>
      <c r="B10" s="152" t="s">
        <v>138</v>
      </c>
      <c r="C10" s="153" t="s">
        <v>248</v>
      </c>
      <c r="D10" s="100" t="s">
        <v>266</v>
      </c>
      <c r="E10" s="154" t="s">
        <v>143</v>
      </c>
      <c r="F10" s="154" t="s">
        <v>143</v>
      </c>
      <c r="G10" s="154" t="s">
        <v>142</v>
      </c>
      <c r="H10" s="83" t="s">
        <v>37</v>
      </c>
      <c r="I10" s="84">
        <v>11000000</v>
      </c>
      <c r="J10" s="60">
        <v>2500000</v>
      </c>
      <c r="K10" s="56">
        <f>J10/I10</f>
        <v>0.22727272727272727</v>
      </c>
      <c r="L10" s="60">
        <v>2500000</v>
      </c>
      <c r="M10" s="155"/>
    </row>
    <row r="11" spans="1:13" s="3" customFormat="1" ht="15.75" thickBot="1" x14ac:dyDescent="0.3">
      <c r="A11" s="463" t="s">
        <v>139</v>
      </c>
      <c r="B11" s="464"/>
      <c r="C11" s="464"/>
      <c r="D11" s="464"/>
      <c r="E11" s="464"/>
      <c r="F11" s="464"/>
      <c r="G11" s="464"/>
      <c r="H11" s="464"/>
      <c r="I11" s="464"/>
      <c r="J11" s="464"/>
      <c r="K11" s="464"/>
      <c r="L11" s="464"/>
      <c r="M11" s="465"/>
    </row>
    <row r="12" spans="1:13" s="3" customFormat="1" ht="60" x14ac:dyDescent="0.25">
      <c r="A12" s="163">
        <v>1</v>
      </c>
      <c r="B12" s="358" t="s">
        <v>144</v>
      </c>
      <c r="C12" s="359" t="s">
        <v>317</v>
      </c>
      <c r="D12" s="360" t="s">
        <v>343</v>
      </c>
      <c r="E12" s="360" t="s">
        <v>348</v>
      </c>
      <c r="F12" s="361" t="s">
        <v>148</v>
      </c>
      <c r="G12" s="362" t="s">
        <v>338</v>
      </c>
      <c r="H12" s="362" t="s">
        <v>37</v>
      </c>
      <c r="I12" s="363">
        <v>13634032</v>
      </c>
      <c r="J12" s="364">
        <v>12270613</v>
      </c>
      <c r="K12" s="365">
        <f t="shared" ref="K12:K15" si="0">J12/I12</f>
        <v>0.89999884113518291</v>
      </c>
      <c r="L12" s="364">
        <v>0</v>
      </c>
      <c r="M12" s="366"/>
    </row>
    <row r="13" spans="1:13" s="3" customFormat="1" ht="48" x14ac:dyDescent="0.25">
      <c r="A13" s="225">
        <v>3</v>
      </c>
      <c r="B13" s="307" t="s">
        <v>145</v>
      </c>
      <c r="C13" s="355" t="s">
        <v>317</v>
      </c>
      <c r="D13" s="356" t="s">
        <v>344</v>
      </c>
      <c r="E13" s="356" t="s">
        <v>349</v>
      </c>
      <c r="F13" s="357" t="s">
        <v>149</v>
      </c>
      <c r="G13" s="227" t="s">
        <v>339</v>
      </c>
      <c r="H13" s="227" t="s">
        <v>37</v>
      </c>
      <c r="I13" s="299">
        <v>8569651</v>
      </c>
      <c r="J13" s="104">
        <v>7711200</v>
      </c>
      <c r="K13" s="103">
        <f t="shared" si="0"/>
        <v>0.89982660904160505</v>
      </c>
      <c r="L13" s="104">
        <v>0</v>
      </c>
      <c r="M13" s="228"/>
    </row>
    <row r="14" spans="1:13" s="3" customFormat="1" ht="36" x14ac:dyDescent="0.25">
      <c r="A14" s="225">
        <v>4</v>
      </c>
      <c r="B14" s="307" t="s">
        <v>146</v>
      </c>
      <c r="C14" s="355" t="s">
        <v>317</v>
      </c>
      <c r="D14" s="356" t="s">
        <v>345</v>
      </c>
      <c r="E14" s="356" t="s">
        <v>262</v>
      </c>
      <c r="F14" s="357" t="s">
        <v>150</v>
      </c>
      <c r="G14" s="227" t="s">
        <v>340</v>
      </c>
      <c r="H14" s="227" t="s">
        <v>37</v>
      </c>
      <c r="I14" s="299">
        <v>10197423</v>
      </c>
      <c r="J14" s="104">
        <v>9177680</v>
      </c>
      <c r="K14" s="103">
        <f t="shared" si="0"/>
        <v>0.89999993135520606</v>
      </c>
      <c r="L14" s="104">
        <v>4170870</v>
      </c>
      <c r="M14" s="228"/>
    </row>
    <row r="15" spans="1:13" s="3" customFormat="1" ht="24" x14ac:dyDescent="0.25">
      <c r="A15" s="225">
        <v>5</v>
      </c>
      <c r="B15" s="307" t="s">
        <v>147</v>
      </c>
      <c r="C15" s="355" t="s">
        <v>317</v>
      </c>
      <c r="D15" s="356" t="s">
        <v>347</v>
      </c>
      <c r="E15" s="356" t="s">
        <v>271</v>
      </c>
      <c r="F15" s="357" t="s">
        <v>151</v>
      </c>
      <c r="G15" s="227" t="s">
        <v>341</v>
      </c>
      <c r="H15" s="227" t="s">
        <v>37</v>
      </c>
      <c r="I15" s="299">
        <v>1555200</v>
      </c>
      <c r="J15" s="104">
        <v>1281163</v>
      </c>
      <c r="K15" s="103">
        <f t="shared" si="0"/>
        <v>0.82379308127572015</v>
      </c>
      <c r="L15" s="104">
        <v>0</v>
      </c>
      <c r="M15" s="228"/>
    </row>
    <row r="16" spans="1:13" s="3" customFormat="1" ht="24.75" thickBot="1" x14ac:dyDescent="0.3">
      <c r="A16" s="215">
        <v>6</v>
      </c>
      <c r="B16" s="329" t="s">
        <v>346</v>
      </c>
      <c r="C16" s="367" t="s">
        <v>317</v>
      </c>
      <c r="D16" s="368" t="s">
        <v>256</v>
      </c>
      <c r="E16" s="368" t="s">
        <v>350</v>
      </c>
      <c r="F16" s="369" t="s">
        <v>351</v>
      </c>
      <c r="G16" s="236" t="s">
        <v>341</v>
      </c>
      <c r="H16" s="236" t="s">
        <v>37</v>
      </c>
      <c r="I16" s="370">
        <v>15069280</v>
      </c>
      <c r="J16" s="371">
        <v>14614195</v>
      </c>
      <c r="K16" s="372">
        <f t="shared" ref="K16" si="1">J16/I16</f>
        <v>0.9698004815094019</v>
      </c>
      <c r="L16" s="373">
        <v>0</v>
      </c>
      <c r="M16" s="374"/>
    </row>
  </sheetData>
  <mergeCells count="15">
    <mergeCell ref="F5:F9"/>
    <mergeCell ref="G5:G9"/>
    <mergeCell ref="A4:M4"/>
    <mergeCell ref="A11:M11"/>
    <mergeCell ref="A1:M1"/>
    <mergeCell ref="A2:A3"/>
    <mergeCell ref="B2:B3"/>
    <mergeCell ref="D2:G2"/>
    <mergeCell ref="H2:H3"/>
    <mergeCell ref="I2:K2"/>
    <mergeCell ref="L2:L3"/>
    <mergeCell ref="M2:M3"/>
    <mergeCell ref="C5:C9"/>
    <mergeCell ref="D5:D9"/>
    <mergeCell ref="E5:E9"/>
  </mergeCells>
  <pageMargins left="0.7" right="0.7" top="0.75" bottom="0.75" header="0.3" footer="0.3"/>
  <pageSetup paperSize="9" scale="7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workbookViewId="0">
      <pane ySplit="3" topLeftCell="A4" activePane="bottomLeft" state="frozen"/>
      <selection pane="bottomLeft" activeCell="J3" sqref="J3:K3"/>
    </sheetView>
  </sheetViews>
  <sheetFormatPr defaultRowHeight="15" x14ac:dyDescent="0.25"/>
  <cols>
    <col min="1" max="1" width="4" customWidth="1"/>
    <col min="2" max="2" width="34.7109375" customWidth="1"/>
    <col min="3" max="3" width="13.85546875" customWidth="1"/>
    <col min="4" max="7" width="12" customWidth="1"/>
    <col min="8" max="8" width="6.7109375" customWidth="1"/>
    <col min="9" max="10" width="14.7109375" customWidth="1"/>
    <col min="11" max="11" width="9.7109375" customWidth="1"/>
    <col min="12" max="13" width="14.7109375" customWidth="1"/>
  </cols>
  <sheetData>
    <row r="1" spans="1:13" s="1" customFormat="1" ht="15.75" customHeight="1" thickBot="1" x14ac:dyDescent="0.25">
      <c r="A1" s="428" t="s">
        <v>40</v>
      </c>
      <c r="B1" s="429"/>
      <c r="C1" s="429"/>
      <c r="D1" s="429"/>
      <c r="E1" s="429"/>
      <c r="F1" s="429"/>
      <c r="G1" s="429"/>
      <c r="H1" s="429"/>
      <c r="I1" s="429"/>
      <c r="J1" s="429"/>
      <c r="K1" s="429"/>
      <c r="L1" s="429"/>
      <c r="M1" s="430"/>
    </row>
    <row r="2" spans="1:13" s="1" customFormat="1" ht="15.75" customHeight="1" thickBot="1" x14ac:dyDescent="0.25">
      <c r="A2" s="438" t="s">
        <v>11</v>
      </c>
      <c r="B2" s="411" t="s">
        <v>0</v>
      </c>
      <c r="C2" s="390"/>
      <c r="D2" s="433" t="s">
        <v>1</v>
      </c>
      <c r="E2" s="434"/>
      <c r="F2" s="434"/>
      <c r="G2" s="435"/>
      <c r="H2" s="411" t="s">
        <v>2</v>
      </c>
      <c r="I2" s="433" t="s">
        <v>3</v>
      </c>
      <c r="J2" s="434"/>
      <c r="K2" s="435"/>
      <c r="L2" s="436" t="s">
        <v>359</v>
      </c>
      <c r="M2" s="431" t="s">
        <v>10</v>
      </c>
    </row>
    <row r="3" spans="1:13" s="1" customFormat="1" ht="45" customHeight="1" thickBot="1" x14ac:dyDescent="0.25">
      <c r="A3" s="439"/>
      <c r="B3" s="412"/>
      <c r="C3" s="391" t="s">
        <v>4</v>
      </c>
      <c r="D3" s="167" t="s">
        <v>5</v>
      </c>
      <c r="E3" s="168" t="s">
        <v>9</v>
      </c>
      <c r="F3" s="391" t="s">
        <v>6</v>
      </c>
      <c r="G3" s="169" t="s">
        <v>7</v>
      </c>
      <c r="H3" s="412"/>
      <c r="I3" s="391" t="s">
        <v>8</v>
      </c>
      <c r="J3" s="170" t="s">
        <v>370</v>
      </c>
      <c r="K3" s="402" t="s">
        <v>371</v>
      </c>
      <c r="L3" s="437"/>
      <c r="M3" s="432"/>
    </row>
    <row r="4" spans="1:13" x14ac:dyDescent="0.25">
      <c r="A4" s="408" t="s">
        <v>157</v>
      </c>
      <c r="B4" s="409"/>
      <c r="C4" s="409"/>
      <c r="D4" s="409"/>
      <c r="E4" s="409"/>
      <c r="F4" s="409"/>
      <c r="G4" s="409"/>
      <c r="H4" s="409"/>
      <c r="I4" s="409"/>
      <c r="J4" s="409"/>
      <c r="K4" s="409"/>
      <c r="L4" s="409"/>
      <c r="M4" s="410"/>
    </row>
    <row r="5" spans="1:13" ht="15" customHeight="1" x14ac:dyDescent="0.25">
      <c r="A5" s="275">
        <v>1</v>
      </c>
      <c r="B5" s="276" t="s">
        <v>158</v>
      </c>
      <c r="C5" s="413" t="s">
        <v>243</v>
      </c>
      <c r="D5" s="413" t="s">
        <v>242</v>
      </c>
      <c r="E5" s="413" t="s">
        <v>260</v>
      </c>
      <c r="F5" s="416" t="s">
        <v>160</v>
      </c>
      <c r="G5" s="416" t="s">
        <v>161</v>
      </c>
      <c r="H5" s="277"/>
      <c r="I5" s="278"/>
      <c r="J5" s="82"/>
      <c r="K5" s="79"/>
      <c r="L5" s="78"/>
      <c r="M5" s="187"/>
    </row>
    <row r="6" spans="1:13" ht="15" customHeight="1" x14ac:dyDescent="0.25">
      <c r="A6" s="279"/>
      <c r="B6" s="147" t="s">
        <v>12</v>
      </c>
      <c r="C6" s="414"/>
      <c r="D6" s="414"/>
      <c r="E6" s="414"/>
      <c r="F6" s="417"/>
      <c r="G6" s="417"/>
      <c r="H6" s="143" t="s">
        <v>37</v>
      </c>
      <c r="I6" s="174">
        <v>6440000</v>
      </c>
      <c r="J6" s="25">
        <v>6439999.6700000009</v>
      </c>
      <c r="K6" s="26">
        <f t="shared" ref="K6:K12" si="0">J6/I6</f>
        <v>0.9999999487577641</v>
      </c>
      <c r="L6" s="27">
        <v>0</v>
      </c>
      <c r="M6" s="139"/>
    </row>
    <row r="7" spans="1:13" ht="15" customHeight="1" x14ac:dyDescent="0.25">
      <c r="A7" s="280"/>
      <c r="B7" s="281" t="s">
        <v>13</v>
      </c>
      <c r="C7" s="414"/>
      <c r="D7" s="414"/>
      <c r="E7" s="414"/>
      <c r="F7" s="417"/>
      <c r="G7" s="417"/>
      <c r="H7" s="143" t="s">
        <v>37</v>
      </c>
      <c r="I7" s="176">
        <v>4680000</v>
      </c>
      <c r="J7" s="25">
        <v>4679999.9999999991</v>
      </c>
      <c r="K7" s="26">
        <f t="shared" si="0"/>
        <v>0.99999999999999978</v>
      </c>
      <c r="L7" s="27">
        <v>293320.96999999997</v>
      </c>
      <c r="M7" s="139"/>
    </row>
    <row r="8" spans="1:13" ht="15" customHeight="1" x14ac:dyDescent="0.25">
      <c r="A8" s="282"/>
      <c r="B8" s="283" t="s">
        <v>14</v>
      </c>
      <c r="C8" s="415"/>
      <c r="D8" s="415"/>
      <c r="E8" s="415"/>
      <c r="F8" s="418"/>
      <c r="G8" s="418"/>
      <c r="H8" s="9" t="s">
        <v>37</v>
      </c>
      <c r="I8" s="284">
        <f>SUM(I6:I7)</f>
        <v>11120000</v>
      </c>
      <c r="J8" s="284">
        <f>SUM(J6:J7)</f>
        <v>11119999.67</v>
      </c>
      <c r="K8" s="76">
        <f t="shared" si="0"/>
        <v>0.99999997032374099</v>
      </c>
      <c r="L8" s="284">
        <f>SUM(L6:L7)</f>
        <v>293320.96999999997</v>
      </c>
      <c r="M8" s="151"/>
    </row>
    <row r="9" spans="1:13" ht="15" customHeight="1" x14ac:dyDescent="0.25">
      <c r="A9" s="285">
        <v>2</v>
      </c>
      <c r="B9" s="264" t="s">
        <v>159</v>
      </c>
      <c r="C9" s="413" t="s">
        <v>243</v>
      </c>
      <c r="D9" s="413" t="s">
        <v>241</v>
      </c>
      <c r="E9" s="413" t="s">
        <v>240</v>
      </c>
      <c r="F9" s="417" t="s">
        <v>162</v>
      </c>
      <c r="G9" s="417" t="s">
        <v>163</v>
      </c>
      <c r="H9" s="143"/>
      <c r="I9" s="286"/>
      <c r="J9" s="25"/>
      <c r="K9" s="26"/>
      <c r="L9" s="27"/>
      <c r="M9" s="139"/>
    </row>
    <row r="10" spans="1:13" ht="15" customHeight="1" x14ac:dyDescent="0.25">
      <c r="A10" s="287"/>
      <c r="B10" s="144" t="s">
        <v>12</v>
      </c>
      <c r="C10" s="414"/>
      <c r="D10" s="414"/>
      <c r="E10" s="414"/>
      <c r="F10" s="417"/>
      <c r="G10" s="417"/>
      <c r="H10" s="143" t="s">
        <v>37</v>
      </c>
      <c r="I10" s="173">
        <v>7062200</v>
      </c>
      <c r="J10" s="25">
        <v>300000</v>
      </c>
      <c r="K10" s="26">
        <f t="shared" si="0"/>
        <v>4.247968055280224E-2</v>
      </c>
      <c r="L10" s="25">
        <v>300000</v>
      </c>
      <c r="M10" s="139"/>
    </row>
    <row r="11" spans="1:13" ht="15" customHeight="1" x14ac:dyDescent="0.25">
      <c r="A11" s="279"/>
      <c r="B11" s="147" t="s">
        <v>13</v>
      </c>
      <c r="C11" s="414"/>
      <c r="D11" s="414"/>
      <c r="E11" s="414"/>
      <c r="F11" s="417"/>
      <c r="G11" s="417"/>
      <c r="H11" s="143" t="s">
        <v>37</v>
      </c>
      <c r="I11" s="174">
        <v>4724800</v>
      </c>
      <c r="J11" s="25">
        <v>100000</v>
      </c>
      <c r="K11" s="26">
        <f t="shared" si="0"/>
        <v>2.116491703352523E-2</v>
      </c>
      <c r="L11" s="27">
        <v>100000</v>
      </c>
      <c r="M11" s="139"/>
    </row>
    <row r="12" spans="1:13" ht="15" customHeight="1" thickBot="1" x14ac:dyDescent="0.3">
      <c r="A12" s="288"/>
      <c r="B12" s="289" t="s">
        <v>14</v>
      </c>
      <c r="C12" s="470"/>
      <c r="D12" s="470"/>
      <c r="E12" s="470"/>
      <c r="F12" s="469"/>
      <c r="G12" s="469"/>
      <c r="H12" s="77" t="s">
        <v>37</v>
      </c>
      <c r="I12" s="175">
        <f>SUM(I10:I11)</f>
        <v>11787000</v>
      </c>
      <c r="J12" s="175">
        <f>SUM(J10:J11)</f>
        <v>400000</v>
      </c>
      <c r="K12" s="30">
        <f t="shared" si="0"/>
        <v>3.3935691863917879E-2</v>
      </c>
      <c r="L12" s="290">
        <f>SUM(L10:L11)</f>
        <v>400000</v>
      </c>
      <c r="M12" s="139"/>
    </row>
    <row r="13" spans="1:13" s="3" customFormat="1" x14ac:dyDescent="0.25">
      <c r="A13" s="463" t="s">
        <v>342</v>
      </c>
      <c r="B13" s="464"/>
      <c r="C13" s="464"/>
      <c r="D13" s="464"/>
      <c r="E13" s="464"/>
      <c r="F13" s="464"/>
      <c r="G13" s="464"/>
      <c r="H13" s="464"/>
      <c r="I13" s="464"/>
      <c r="J13" s="464"/>
      <c r="K13" s="464"/>
      <c r="L13" s="464"/>
      <c r="M13" s="464"/>
    </row>
    <row r="14" spans="1:13" s="3" customFormat="1" x14ac:dyDescent="0.25">
      <c r="A14" s="23"/>
      <c r="B14" s="63"/>
      <c r="F14" s="33"/>
      <c r="G14" s="33"/>
      <c r="H14" s="20"/>
      <c r="I14" s="34"/>
      <c r="J14" s="22"/>
      <c r="K14" s="21"/>
      <c r="L14" s="22"/>
    </row>
    <row r="15" spans="1:13" s="3" customFormat="1" ht="30" customHeight="1" x14ac:dyDescent="0.25">
      <c r="A15" s="23"/>
      <c r="B15" s="63"/>
      <c r="F15" s="33"/>
      <c r="G15" s="33"/>
      <c r="H15" s="20"/>
      <c r="I15" s="34"/>
      <c r="J15" s="22"/>
      <c r="K15" s="21"/>
      <c r="L15" s="31"/>
    </row>
  </sheetData>
  <mergeCells count="20">
    <mergeCell ref="A13:M13"/>
    <mergeCell ref="F5:F8"/>
    <mergeCell ref="G5:G8"/>
    <mergeCell ref="F9:F12"/>
    <mergeCell ref="G9:G12"/>
    <mergeCell ref="C9:C12"/>
    <mergeCell ref="D9:D12"/>
    <mergeCell ref="E9:E12"/>
    <mergeCell ref="D5:D8"/>
    <mergeCell ref="E5:E8"/>
    <mergeCell ref="C5:C8"/>
    <mergeCell ref="A4:M4"/>
    <mergeCell ref="A1:M1"/>
    <mergeCell ref="A2:A3"/>
    <mergeCell ref="B2:B3"/>
    <mergeCell ref="D2:G2"/>
    <mergeCell ref="H2:H3"/>
    <mergeCell ref="I2:K2"/>
    <mergeCell ref="L2:L3"/>
    <mergeCell ref="M2:M3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workbookViewId="0">
      <pane ySplit="3" topLeftCell="A4" activePane="bottomLeft" state="frozen"/>
      <selection pane="bottomLeft" activeCell="J7" sqref="J7"/>
    </sheetView>
  </sheetViews>
  <sheetFormatPr defaultRowHeight="15" x14ac:dyDescent="0.25"/>
  <cols>
    <col min="1" max="1" width="4" customWidth="1"/>
    <col min="2" max="2" width="34.7109375" customWidth="1"/>
    <col min="3" max="7" width="12" customWidth="1"/>
    <col min="8" max="8" width="6.7109375" customWidth="1"/>
    <col min="9" max="10" width="14.7109375" customWidth="1"/>
    <col min="11" max="11" width="9.7109375" customWidth="1"/>
    <col min="12" max="13" width="14.7109375" customWidth="1"/>
  </cols>
  <sheetData>
    <row r="1" spans="1:13" s="1" customFormat="1" ht="15.75" customHeight="1" thickBot="1" x14ac:dyDescent="0.25">
      <c r="A1" s="428" t="s">
        <v>40</v>
      </c>
      <c r="B1" s="429"/>
      <c r="C1" s="429"/>
      <c r="D1" s="429"/>
      <c r="E1" s="429"/>
      <c r="F1" s="429"/>
      <c r="G1" s="429"/>
      <c r="H1" s="429"/>
      <c r="I1" s="429"/>
      <c r="J1" s="429"/>
      <c r="K1" s="429"/>
      <c r="L1" s="429"/>
      <c r="M1" s="430"/>
    </row>
    <row r="2" spans="1:13" s="1" customFormat="1" ht="15.75" customHeight="1" thickBot="1" x14ac:dyDescent="0.25">
      <c r="A2" s="438" t="s">
        <v>11</v>
      </c>
      <c r="B2" s="411" t="s">
        <v>0</v>
      </c>
      <c r="C2" s="390"/>
      <c r="D2" s="433" t="s">
        <v>1</v>
      </c>
      <c r="E2" s="434"/>
      <c r="F2" s="434"/>
      <c r="G2" s="435"/>
      <c r="H2" s="411" t="s">
        <v>2</v>
      </c>
      <c r="I2" s="433" t="s">
        <v>3</v>
      </c>
      <c r="J2" s="434"/>
      <c r="K2" s="435"/>
      <c r="L2" s="436" t="s">
        <v>359</v>
      </c>
      <c r="M2" s="431" t="s">
        <v>10</v>
      </c>
    </row>
    <row r="3" spans="1:13" s="1" customFormat="1" ht="45" customHeight="1" thickBot="1" x14ac:dyDescent="0.25">
      <c r="A3" s="439"/>
      <c r="B3" s="412"/>
      <c r="C3" s="391" t="s">
        <v>4</v>
      </c>
      <c r="D3" s="167" t="s">
        <v>5</v>
      </c>
      <c r="E3" s="168" t="s">
        <v>9</v>
      </c>
      <c r="F3" s="391" t="s">
        <v>6</v>
      </c>
      <c r="G3" s="169" t="s">
        <v>7</v>
      </c>
      <c r="H3" s="412"/>
      <c r="I3" s="391" t="s">
        <v>8</v>
      </c>
      <c r="J3" s="170" t="s">
        <v>370</v>
      </c>
      <c r="K3" s="402" t="s">
        <v>371</v>
      </c>
      <c r="L3" s="437"/>
      <c r="M3" s="432"/>
    </row>
    <row r="4" spans="1:13" x14ac:dyDescent="0.25">
      <c r="A4" s="408" t="s">
        <v>164</v>
      </c>
      <c r="B4" s="409"/>
      <c r="C4" s="409"/>
      <c r="D4" s="409"/>
      <c r="E4" s="409"/>
      <c r="F4" s="409"/>
      <c r="G4" s="409"/>
      <c r="H4" s="409"/>
      <c r="I4" s="409"/>
      <c r="J4" s="409"/>
      <c r="K4" s="409"/>
      <c r="L4" s="409"/>
      <c r="M4" s="410"/>
    </row>
    <row r="5" spans="1:13" ht="30" customHeight="1" x14ac:dyDescent="0.25">
      <c r="A5" s="225">
        <v>1</v>
      </c>
      <c r="B5" s="226" t="s">
        <v>165</v>
      </c>
      <c r="C5" s="126" t="s">
        <v>247</v>
      </c>
      <c r="D5" s="99" t="s">
        <v>244</v>
      </c>
      <c r="E5" s="99" t="s">
        <v>261</v>
      </c>
      <c r="F5" s="203" t="s">
        <v>171</v>
      </c>
      <c r="G5" s="203" t="s">
        <v>172</v>
      </c>
      <c r="H5" s="292" t="s">
        <v>37</v>
      </c>
      <c r="I5" s="226">
        <v>24000000</v>
      </c>
      <c r="J5" s="86">
        <v>23999999.999999996</v>
      </c>
      <c r="K5" s="70">
        <f t="shared" ref="K5:K8" si="0">J5/I5</f>
        <v>0.99999999999999989</v>
      </c>
      <c r="L5" s="69">
        <v>111429.60999999999</v>
      </c>
      <c r="M5" s="242"/>
    </row>
    <row r="6" spans="1:13" ht="30" customHeight="1" x14ac:dyDescent="0.25">
      <c r="A6" s="62">
        <v>2</v>
      </c>
      <c r="B6" s="264" t="s">
        <v>166</v>
      </c>
      <c r="C6" s="413" t="s">
        <v>247</v>
      </c>
      <c r="D6" s="413" t="s">
        <v>245</v>
      </c>
      <c r="E6" s="413" t="s">
        <v>262</v>
      </c>
      <c r="F6" s="417" t="s">
        <v>173</v>
      </c>
      <c r="G6" s="417" t="s">
        <v>161</v>
      </c>
      <c r="H6" s="143"/>
      <c r="I6" s="264"/>
      <c r="J6" s="25"/>
      <c r="K6" s="26"/>
      <c r="L6" s="27"/>
      <c r="M6" s="139"/>
    </row>
    <row r="7" spans="1:13" ht="15" customHeight="1" x14ac:dyDescent="0.25">
      <c r="A7" s="141" t="s">
        <v>167</v>
      </c>
      <c r="B7" s="264" t="s">
        <v>168</v>
      </c>
      <c r="C7" s="414"/>
      <c r="D7" s="414"/>
      <c r="E7" s="414"/>
      <c r="F7" s="417"/>
      <c r="G7" s="417"/>
      <c r="H7" s="143" t="s">
        <v>39</v>
      </c>
      <c r="I7" s="264">
        <v>27150000</v>
      </c>
      <c r="J7" s="25">
        <v>27108115.190000001</v>
      </c>
      <c r="K7" s="26">
        <f t="shared" si="0"/>
        <v>0.99845728139963175</v>
      </c>
      <c r="L7" s="27">
        <v>402413.18</v>
      </c>
      <c r="M7" s="471"/>
    </row>
    <row r="8" spans="1:13" ht="15" customHeight="1" thickBot="1" x14ac:dyDescent="0.3">
      <c r="A8" s="293" t="s">
        <v>169</v>
      </c>
      <c r="B8" s="294" t="s">
        <v>170</v>
      </c>
      <c r="C8" s="470"/>
      <c r="D8" s="470"/>
      <c r="E8" s="470"/>
      <c r="F8" s="469"/>
      <c r="G8" s="469"/>
      <c r="H8" s="83" t="s">
        <v>37</v>
      </c>
      <c r="I8" s="294">
        <v>24300000</v>
      </c>
      <c r="J8" s="84">
        <v>24300000.000000004</v>
      </c>
      <c r="K8" s="56">
        <f t="shared" si="0"/>
        <v>1.0000000000000002</v>
      </c>
      <c r="L8" s="85">
        <v>264056.84999999998</v>
      </c>
      <c r="M8" s="155"/>
    </row>
  </sheetData>
  <mergeCells count="14">
    <mergeCell ref="F6:F8"/>
    <mergeCell ref="G6:G8"/>
    <mergeCell ref="A4:M4"/>
    <mergeCell ref="A1:M1"/>
    <mergeCell ref="A2:A3"/>
    <mergeCell ref="B2:B3"/>
    <mergeCell ref="D2:G2"/>
    <mergeCell ref="H2:H3"/>
    <mergeCell ref="I2:K2"/>
    <mergeCell ref="L2:L3"/>
    <mergeCell ref="M2:M3"/>
    <mergeCell ref="C6:C8"/>
    <mergeCell ref="D6:D8"/>
    <mergeCell ref="E6:E8"/>
  </mergeCells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"/>
  <sheetViews>
    <sheetView workbookViewId="0">
      <pane ySplit="3" topLeftCell="A4" activePane="bottomLeft" state="frozen"/>
      <selection pane="bottomLeft" activeCell="J10" sqref="J10"/>
    </sheetView>
  </sheetViews>
  <sheetFormatPr defaultRowHeight="15" x14ac:dyDescent="0.25"/>
  <cols>
    <col min="1" max="1" width="4" customWidth="1"/>
    <col min="2" max="2" width="34.7109375" customWidth="1"/>
    <col min="3" max="3" width="13" customWidth="1"/>
    <col min="4" max="7" width="12" customWidth="1"/>
    <col min="8" max="8" width="6.7109375" customWidth="1"/>
    <col min="9" max="10" width="14.7109375" customWidth="1"/>
    <col min="11" max="11" width="9.7109375" customWidth="1"/>
    <col min="12" max="13" width="14.7109375" customWidth="1"/>
  </cols>
  <sheetData>
    <row r="1" spans="1:13" s="1" customFormat="1" ht="15.75" customHeight="1" thickBot="1" x14ac:dyDescent="0.25">
      <c r="A1" s="428" t="s">
        <v>40</v>
      </c>
      <c r="B1" s="429"/>
      <c r="C1" s="429"/>
      <c r="D1" s="429"/>
      <c r="E1" s="429"/>
      <c r="F1" s="429"/>
      <c r="G1" s="429"/>
      <c r="H1" s="429"/>
      <c r="I1" s="429"/>
      <c r="J1" s="429"/>
      <c r="K1" s="429"/>
      <c r="L1" s="429"/>
      <c r="M1" s="430"/>
    </row>
    <row r="2" spans="1:13" s="1" customFormat="1" ht="15.75" customHeight="1" thickBot="1" x14ac:dyDescent="0.25">
      <c r="A2" s="438" t="s">
        <v>11</v>
      </c>
      <c r="B2" s="411" t="s">
        <v>0</v>
      </c>
      <c r="C2" s="390"/>
      <c r="D2" s="433" t="s">
        <v>1</v>
      </c>
      <c r="E2" s="434"/>
      <c r="F2" s="434"/>
      <c r="G2" s="435"/>
      <c r="H2" s="411" t="s">
        <v>2</v>
      </c>
      <c r="I2" s="433" t="s">
        <v>3</v>
      </c>
      <c r="J2" s="434"/>
      <c r="K2" s="435"/>
      <c r="L2" s="436" t="s">
        <v>359</v>
      </c>
      <c r="M2" s="431" t="s">
        <v>10</v>
      </c>
    </row>
    <row r="3" spans="1:13" s="1" customFormat="1" ht="45" customHeight="1" thickBot="1" x14ac:dyDescent="0.25">
      <c r="A3" s="439"/>
      <c r="B3" s="412"/>
      <c r="C3" s="391" t="s">
        <v>4</v>
      </c>
      <c r="D3" s="167" t="s">
        <v>5</v>
      </c>
      <c r="E3" s="168" t="s">
        <v>9</v>
      </c>
      <c r="F3" s="391" t="s">
        <v>6</v>
      </c>
      <c r="G3" s="169" t="s">
        <v>7</v>
      </c>
      <c r="H3" s="412"/>
      <c r="I3" s="391" t="s">
        <v>8</v>
      </c>
      <c r="J3" s="170" t="s">
        <v>370</v>
      </c>
      <c r="K3" s="402" t="s">
        <v>371</v>
      </c>
      <c r="L3" s="437"/>
      <c r="M3" s="432"/>
    </row>
    <row r="4" spans="1:13" x14ac:dyDescent="0.25">
      <c r="A4" s="408" t="s">
        <v>174</v>
      </c>
      <c r="B4" s="409"/>
      <c r="C4" s="409"/>
      <c r="D4" s="409"/>
      <c r="E4" s="409"/>
      <c r="F4" s="409"/>
      <c r="G4" s="409"/>
      <c r="H4" s="409"/>
      <c r="I4" s="409"/>
      <c r="J4" s="409"/>
      <c r="K4" s="409"/>
      <c r="L4" s="409"/>
      <c r="M4" s="410"/>
    </row>
    <row r="5" spans="1:13" s="3" customFormat="1" ht="15" customHeight="1" x14ac:dyDescent="0.25">
      <c r="A5" s="225">
        <v>1</v>
      </c>
      <c r="B5" s="295" t="s">
        <v>176</v>
      </c>
      <c r="C5" s="99" t="s">
        <v>246</v>
      </c>
      <c r="D5" s="99" t="s">
        <v>249</v>
      </c>
      <c r="E5" s="99" t="s">
        <v>192</v>
      </c>
      <c r="F5" s="99" t="s">
        <v>179</v>
      </c>
      <c r="G5" s="99" t="s">
        <v>180</v>
      </c>
      <c r="H5" s="296" t="s">
        <v>37</v>
      </c>
      <c r="I5" s="226">
        <v>60000000</v>
      </c>
      <c r="J5" s="73">
        <v>0</v>
      </c>
      <c r="K5" s="70">
        <f>J5/I5</f>
        <v>0</v>
      </c>
      <c r="L5" s="69">
        <v>0</v>
      </c>
      <c r="M5" s="242"/>
    </row>
    <row r="6" spans="1:13" ht="30" customHeight="1" x14ac:dyDescent="0.25">
      <c r="A6" s="225">
        <v>2</v>
      </c>
      <c r="B6" s="295" t="s">
        <v>177</v>
      </c>
      <c r="C6" s="99" t="s">
        <v>246</v>
      </c>
      <c r="D6" s="99" t="s">
        <v>263</v>
      </c>
      <c r="E6" s="99" t="s">
        <v>250</v>
      </c>
      <c r="F6" s="99" t="s">
        <v>181</v>
      </c>
      <c r="G6" s="204" t="s">
        <v>182</v>
      </c>
      <c r="H6" s="156" t="s">
        <v>37</v>
      </c>
      <c r="I6" s="226">
        <v>6000000</v>
      </c>
      <c r="J6" s="86">
        <v>0</v>
      </c>
      <c r="K6" s="70">
        <f t="shared" ref="K6:K14" si="0">J6/I6</f>
        <v>0</v>
      </c>
      <c r="L6" s="69">
        <v>0</v>
      </c>
      <c r="M6" s="242"/>
    </row>
    <row r="7" spans="1:13" ht="15" customHeight="1" thickBot="1" x14ac:dyDescent="0.3">
      <c r="A7" s="61">
        <v>3</v>
      </c>
      <c r="B7" s="152" t="s">
        <v>178</v>
      </c>
      <c r="C7" s="100" t="s">
        <v>246</v>
      </c>
      <c r="D7" s="100" t="s">
        <v>251</v>
      </c>
      <c r="E7" s="100"/>
      <c r="F7" s="298" t="s">
        <v>183</v>
      </c>
      <c r="G7" s="100" t="s">
        <v>29</v>
      </c>
      <c r="H7" s="161" t="s">
        <v>37</v>
      </c>
      <c r="I7" s="85">
        <v>30000000</v>
      </c>
      <c r="J7" s="58">
        <v>0</v>
      </c>
      <c r="K7" s="56">
        <f t="shared" si="0"/>
        <v>0</v>
      </c>
      <c r="L7" s="55">
        <v>0</v>
      </c>
      <c r="M7" s="155"/>
    </row>
    <row r="8" spans="1:13" x14ac:dyDescent="0.25">
      <c r="A8" s="408" t="s">
        <v>175</v>
      </c>
      <c r="B8" s="409"/>
      <c r="C8" s="409"/>
      <c r="D8" s="409"/>
      <c r="E8" s="409"/>
      <c r="F8" s="409"/>
      <c r="G8" s="409"/>
      <c r="H8" s="409"/>
      <c r="I8" s="409"/>
      <c r="J8" s="409"/>
      <c r="K8" s="409"/>
      <c r="L8" s="409"/>
      <c r="M8" s="410"/>
    </row>
    <row r="9" spans="1:13" s="3" customFormat="1" ht="30" customHeight="1" x14ac:dyDescent="0.25">
      <c r="A9" s="225">
        <v>1</v>
      </c>
      <c r="B9" s="295" t="s">
        <v>184</v>
      </c>
      <c r="C9" s="99" t="s">
        <v>246</v>
      </c>
      <c r="D9" s="99" t="s">
        <v>263</v>
      </c>
      <c r="E9" s="99" t="s">
        <v>250</v>
      </c>
      <c r="F9" s="99" t="s">
        <v>181</v>
      </c>
      <c r="G9" s="204" t="s">
        <v>182</v>
      </c>
      <c r="H9" s="156" t="s">
        <v>37</v>
      </c>
      <c r="I9" s="299">
        <v>4000000</v>
      </c>
      <c r="J9" s="69">
        <v>433799.30000000005</v>
      </c>
      <c r="K9" s="70">
        <f t="shared" si="0"/>
        <v>0.10844982500000001</v>
      </c>
      <c r="L9" s="71">
        <v>0</v>
      </c>
      <c r="M9" s="242"/>
    </row>
    <row r="10" spans="1:13" ht="30" customHeight="1" x14ac:dyDescent="0.25">
      <c r="A10" s="225">
        <v>2</v>
      </c>
      <c r="B10" s="295" t="s">
        <v>185</v>
      </c>
      <c r="C10" s="99" t="s">
        <v>248</v>
      </c>
      <c r="D10" s="99" t="s">
        <v>252</v>
      </c>
      <c r="E10" s="99" t="s">
        <v>239</v>
      </c>
      <c r="F10" s="204" t="s">
        <v>190</v>
      </c>
      <c r="G10" s="204" t="s">
        <v>191</v>
      </c>
      <c r="H10" s="156" t="s">
        <v>37</v>
      </c>
      <c r="I10" s="299">
        <f>10990000+2375000</f>
        <v>13365000</v>
      </c>
      <c r="J10" s="69">
        <v>11526279.610000001</v>
      </c>
      <c r="K10" s="70">
        <f t="shared" si="0"/>
        <v>0.86242271679760574</v>
      </c>
      <c r="L10" s="71">
        <v>1199830.1499999999</v>
      </c>
      <c r="M10" s="242"/>
    </row>
    <row r="11" spans="1:13" x14ac:dyDescent="0.25">
      <c r="A11" s="67">
        <v>3</v>
      </c>
      <c r="B11" s="88" t="s">
        <v>186</v>
      </c>
      <c r="C11" s="126" t="s">
        <v>248</v>
      </c>
      <c r="D11" s="126" t="s">
        <v>254</v>
      </c>
      <c r="E11" s="126" t="s">
        <v>253</v>
      </c>
      <c r="F11" s="180" t="s">
        <v>192</v>
      </c>
      <c r="G11" s="180" t="s">
        <v>118</v>
      </c>
      <c r="H11" s="159" t="s">
        <v>37</v>
      </c>
      <c r="I11" s="300">
        <v>18266696.800000001</v>
      </c>
      <c r="J11" s="11">
        <v>486003.42000000004</v>
      </c>
      <c r="K11" s="16">
        <f t="shared" si="0"/>
        <v>2.6605982752174438E-2</v>
      </c>
      <c r="L11" s="72">
        <v>230067.23</v>
      </c>
      <c r="M11" s="151"/>
    </row>
    <row r="12" spans="1:13" ht="30" customHeight="1" x14ac:dyDescent="0.25">
      <c r="A12" s="67">
        <v>4</v>
      </c>
      <c r="B12" s="88" t="s">
        <v>187</v>
      </c>
      <c r="C12" s="126" t="s">
        <v>246</v>
      </c>
      <c r="D12" s="126" t="s">
        <v>255</v>
      </c>
      <c r="E12" s="126" t="s">
        <v>173</v>
      </c>
      <c r="F12" s="180" t="s">
        <v>193</v>
      </c>
      <c r="G12" s="180" t="s">
        <v>194</v>
      </c>
      <c r="H12" s="159" t="s">
        <v>37</v>
      </c>
      <c r="I12" s="301">
        <v>9500000</v>
      </c>
      <c r="J12" s="11">
        <v>25000</v>
      </c>
      <c r="K12" s="16">
        <f t="shared" si="0"/>
        <v>2.631578947368421E-3</v>
      </c>
      <c r="L12" s="11">
        <v>25000</v>
      </c>
      <c r="M12" s="151"/>
    </row>
    <row r="13" spans="1:13" ht="15" customHeight="1" x14ac:dyDescent="0.25">
      <c r="A13" s="67">
        <v>5</v>
      </c>
      <c r="B13" s="88" t="s">
        <v>188</v>
      </c>
      <c r="C13" s="126" t="s">
        <v>246</v>
      </c>
      <c r="D13" s="126" t="s">
        <v>237</v>
      </c>
      <c r="E13" s="126" t="s">
        <v>173</v>
      </c>
      <c r="F13" s="180" t="s">
        <v>195</v>
      </c>
      <c r="G13" s="180" t="s">
        <v>194</v>
      </c>
      <c r="H13" s="159" t="s">
        <v>37</v>
      </c>
      <c r="I13" s="300">
        <v>10000000</v>
      </c>
      <c r="J13" s="11">
        <v>30000</v>
      </c>
      <c r="K13" s="16">
        <f t="shared" si="0"/>
        <v>3.0000000000000001E-3</v>
      </c>
      <c r="L13" s="72">
        <v>0</v>
      </c>
      <c r="M13" s="151"/>
    </row>
    <row r="14" spans="1:13" ht="15" customHeight="1" thickBot="1" x14ac:dyDescent="0.3">
      <c r="A14" s="61">
        <v>6</v>
      </c>
      <c r="B14" s="87" t="s">
        <v>189</v>
      </c>
      <c r="C14" s="100" t="s">
        <v>248</v>
      </c>
      <c r="D14" s="100" t="s">
        <v>256</v>
      </c>
      <c r="E14" s="100" t="s">
        <v>264</v>
      </c>
      <c r="F14" s="154" t="s">
        <v>193</v>
      </c>
      <c r="G14" s="154" t="s">
        <v>29</v>
      </c>
      <c r="H14" s="161" t="s">
        <v>37</v>
      </c>
      <c r="I14" s="302">
        <v>14066845.460000001</v>
      </c>
      <c r="J14" s="55">
        <v>313120.08</v>
      </c>
      <c r="K14" s="56">
        <f t="shared" si="0"/>
        <v>2.2259438400057605E-2</v>
      </c>
      <c r="L14" s="57">
        <v>193031.81</v>
      </c>
      <c r="M14" s="155"/>
    </row>
    <row r="15" spans="1:13" x14ac:dyDescent="0.25">
      <c r="A15" s="217"/>
      <c r="B15" s="217"/>
      <c r="C15" s="217"/>
      <c r="D15" s="217"/>
      <c r="E15" s="217"/>
      <c r="F15" s="217"/>
      <c r="G15" s="217"/>
      <c r="H15" s="217"/>
      <c r="I15" s="217"/>
      <c r="J15" s="217"/>
      <c r="K15" s="217"/>
      <c r="L15" s="217"/>
      <c r="M15" s="217"/>
    </row>
    <row r="16" spans="1:13" x14ac:dyDescent="0.25">
      <c r="A16" s="217"/>
      <c r="B16" s="217"/>
      <c r="C16" s="217"/>
      <c r="D16" s="217"/>
      <c r="E16" s="217"/>
      <c r="F16" s="217"/>
      <c r="G16" s="217"/>
      <c r="H16" s="217"/>
      <c r="I16" s="217"/>
      <c r="J16" s="217"/>
      <c r="K16" s="217"/>
      <c r="L16" s="217"/>
      <c r="M16" s="217"/>
    </row>
  </sheetData>
  <mergeCells count="10">
    <mergeCell ref="A4:M4"/>
    <mergeCell ref="A8:M8"/>
    <mergeCell ref="A1:M1"/>
    <mergeCell ref="A2:A3"/>
    <mergeCell ref="B2:B3"/>
    <mergeCell ref="D2:G2"/>
    <mergeCell ref="H2:H3"/>
    <mergeCell ref="I2:K2"/>
    <mergeCell ref="L2:L3"/>
    <mergeCell ref="M2:M3"/>
  </mergeCells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P23"/>
  <sheetViews>
    <sheetView workbookViewId="0">
      <pane ySplit="3" topLeftCell="A4" activePane="bottomLeft" state="frozen"/>
      <selection pane="bottomLeft" activeCell="K13" sqref="K13"/>
    </sheetView>
  </sheetViews>
  <sheetFormatPr defaultRowHeight="12" x14ac:dyDescent="0.2"/>
  <cols>
    <col min="1" max="1" width="4" style="1" customWidth="1"/>
    <col min="2" max="2" width="34.7109375" style="1" customWidth="1"/>
    <col min="3" max="7" width="12" style="1" customWidth="1"/>
    <col min="8" max="8" width="6.7109375" style="1" customWidth="1"/>
    <col min="9" max="10" width="14.7109375" style="1" customWidth="1"/>
    <col min="11" max="11" width="9.7109375" style="1" customWidth="1"/>
    <col min="12" max="13" width="14.7109375" style="1" customWidth="1"/>
    <col min="14" max="16384" width="9.140625" style="1"/>
  </cols>
  <sheetData>
    <row r="1" spans="1:63" ht="15.75" customHeight="1" thickBot="1" x14ac:dyDescent="0.25">
      <c r="A1" s="428" t="s">
        <v>40</v>
      </c>
      <c r="B1" s="429"/>
      <c r="C1" s="429"/>
      <c r="D1" s="429"/>
      <c r="E1" s="429"/>
      <c r="F1" s="429"/>
      <c r="G1" s="429"/>
      <c r="H1" s="429"/>
      <c r="I1" s="429"/>
      <c r="J1" s="429"/>
      <c r="K1" s="429"/>
      <c r="L1" s="429"/>
      <c r="M1" s="430"/>
    </row>
    <row r="2" spans="1:63" ht="15.75" customHeight="1" thickBot="1" x14ac:dyDescent="0.25">
      <c r="A2" s="438" t="s">
        <v>11</v>
      </c>
      <c r="B2" s="411" t="s">
        <v>0</v>
      </c>
      <c r="C2" s="390"/>
      <c r="D2" s="433" t="s">
        <v>1</v>
      </c>
      <c r="E2" s="434"/>
      <c r="F2" s="434"/>
      <c r="G2" s="435"/>
      <c r="H2" s="411" t="s">
        <v>2</v>
      </c>
      <c r="I2" s="433" t="s">
        <v>3</v>
      </c>
      <c r="J2" s="434"/>
      <c r="K2" s="435"/>
      <c r="L2" s="436" t="s">
        <v>359</v>
      </c>
      <c r="M2" s="431" t="s">
        <v>10</v>
      </c>
    </row>
    <row r="3" spans="1:63" ht="45" customHeight="1" thickBot="1" x14ac:dyDescent="0.25">
      <c r="A3" s="439"/>
      <c r="B3" s="412"/>
      <c r="C3" s="391" t="s">
        <v>4</v>
      </c>
      <c r="D3" s="167" t="s">
        <v>5</v>
      </c>
      <c r="E3" s="168" t="s">
        <v>9</v>
      </c>
      <c r="F3" s="391" t="s">
        <v>6</v>
      </c>
      <c r="G3" s="169" t="s">
        <v>7</v>
      </c>
      <c r="H3" s="412"/>
      <c r="I3" s="391" t="s">
        <v>8</v>
      </c>
      <c r="J3" s="170" t="s">
        <v>370</v>
      </c>
      <c r="K3" s="402" t="s">
        <v>371</v>
      </c>
      <c r="L3" s="437"/>
      <c r="M3" s="432"/>
    </row>
    <row r="4" spans="1:63" x14ac:dyDescent="0.2">
      <c r="A4" s="408" t="s">
        <v>196</v>
      </c>
      <c r="B4" s="409"/>
      <c r="C4" s="409"/>
      <c r="D4" s="409"/>
      <c r="E4" s="409"/>
      <c r="F4" s="409"/>
      <c r="G4" s="409"/>
      <c r="H4" s="409"/>
      <c r="I4" s="409"/>
      <c r="J4" s="409"/>
      <c r="K4" s="409"/>
      <c r="L4" s="409"/>
      <c r="M4" s="410"/>
    </row>
    <row r="5" spans="1:63" s="2" customFormat="1" ht="15" customHeight="1" x14ac:dyDescent="0.2">
      <c r="A5" s="303">
        <v>1</v>
      </c>
      <c r="B5" s="304" t="s">
        <v>198</v>
      </c>
      <c r="C5" s="99" t="s">
        <v>314</v>
      </c>
      <c r="D5" s="99" t="s">
        <v>267</v>
      </c>
      <c r="E5" s="305" t="s">
        <v>156</v>
      </c>
      <c r="F5" s="306" t="s">
        <v>204</v>
      </c>
      <c r="G5" s="306" t="s">
        <v>118</v>
      </c>
      <c r="H5" s="296" t="s">
        <v>203</v>
      </c>
      <c r="I5" s="307">
        <v>30000000</v>
      </c>
      <c r="J5" s="73">
        <v>29588135.279999997</v>
      </c>
      <c r="K5" s="70">
        <f>J5/I5</f>
        <v>0.98627117599999992</v>
      </c>
      <c r="L5" s="69">
        <v>0</v>
      </c>
      <c r="M5" s="242"/>
    </row>
    <row r="6" spans="1:63" s="2" customFormat="1" ht="15" customHeight="1" x14ac:dyDescent="0.2">
      <c r="A6" s="308">
        <v>2</v>
      </c>
      <c r="B6" s="157" t="s">
        <v>199</v>
      </c>
      <c r="C6" s="126" t="s">
        <v>315</v>
      </c>
      <c r="D6" s="126" t="s">
        <v>267</v>
      </c>
      <c r="E6" s="179" t="s">
        <v>156</v>
      </c>
      <c r="F6" s="309" t="s">
        <v>205</v>
      </c>
      <c r="G6" s="309" t="s">
        <v>206</v>
      </c>
      <c r="H6" s="181" t="s">
        <v>203</v>
      </c>
      <c r="I6" s="310">
        <v>73130000</v>
      </c>
      <c r="J6" s="68">
        <v>26797424.559999999</v>
      </c>
      <c r="K6" s="16">
        <f>J6/I6</f>
        <v>0.36643545138793926</v>
      </c>
      <c r="L6" s="11">
        <v>0</v>
      </c>
      <c r="M6" s="151"/>
    </row>
    <row r="7" spans="1:63" s="2" customFormat="1" ht="15" customHeight="1" x14ac:dyDescent="0.2">
      <c r="A7" s="261">
        <v>3</v>
      </c>
      <c r="B7" s="263" t="s">
        <v>200</v>
      </c>
      <c r="C7" s="414" t="s">
        <v>314</v>
      </c>
      <c r="D7" s="414" t="s">
        <v>268</v>
      </c>
      <c r="E7" s="414" t="s">
        <v>269</v>
      </c>
      <c r="F7" s="426" t="s">
        <v>181</v>
      </c>
      <c r="G7" s="426" t="s">
        <v>207</v>
      </c>
      <c r="H7" s="193"/>
      <c r="I7" s="311"/>
      <c r="J7" s="24"/>
      <c r="K7" s="26"/>
      <c r="L7" s="27"/>
      <c r="M7" s="139"/>
    </row>
    <row r="8" spans="1:63" ht="15" customHeight="1" x14ac:dyDescent="0.2">
      <c r="A8" s="62"/>
      <c r="B8" s="81" t="s">
        <v>201</v>
      </c>
      <c r="C8" s="414"/>
      <c r="D8" s="414"/>
      <c r="E8" s="414"/>
      <c r="F8" s="426"/>
      <c r="G8" s="426"/>
      <c r="H8" s="193" t="s">
        <v>203</v>
      </c>
      <c r="I8" s="312">
        <v>11250000</v>
      </c>
      <c r="J8" s="24">
        <v>11217131.689999999</v>
      </c>
      <c r="K8" s="26">
        <f t="shared" ref="K8:K14" si="0">J8/I8</f>
        <v>0.99707837244444442</v>
      </c>
      <c r="L8" s="27">
        <v>0</v>
      </c>
      <c r="M8" s="139"/>
    </row>
    <row r="9" spans="1:63" ht="15" customHeight="1" x14ac:dyDescent="0.2">
      <c r="A9" s="62"/>
      <c r="B9" s="81" t="s">
        <v>234</v>
      </c>
      <c r="C9" s="414"/>
      <c r="D9" s="414"/>
      <c r="E9" s="414"/>
      <c r="F9" s="426"/>
      <c r="G9" s="426"/>
      <c r="H9" s="193" t="s">
        <v>203</v>
      </c>
      <c r="I9" s="312">
        <v>56250000</v>
      </c>
      <c r="J9" s="313">
        <v>41811551.380000003</v>
      </c>
      <c r="K9" s="26">
        <f t="shared" si="0"/>
        <v>0.74331646897777781</v>
      </c>
      <c r="L9" s="81">
        <v>0</v>
      </c>
      <c r="M9" s="139"/>
    </row>
    <row r="10" spans="1:63" ht="15" customHeight="1" x14ac:dyDescent="0.2">
      <c r="A10" s="201"/>
      <c r="B10" s="211" t="s">
        <v>14</v>
      </c>
      <c r="C10" s="415"/>
      <c r="D10" s="415"/>
      <c r="E10" s="415"/>
      <c r="F10" s="427"/>
      <c r="G10" s="427"/>
      <c r="H10" s="133" t="s">
        <v>203</v>
      </c>
      <c r="I10" s="314">
        <f>SUM(I8:I9)</f>
        <v>67500000</v>
      </c>
      <c r="J10" s="314">
        <f>SUM(J8:J9)</f>
        <v>53028683.07</v>
      </c>
      <c r="K10" s="76">
        <f t="shared" si="0"/>
        <v>0.7856101195555556</v>
      </c>
      <c r="L10" s="315">
        <f>SUM(L8:L9)</f>
        <v>0</v>
      </c>
      <c r="M10" s="151"/>
    </row>
    <row r="11" spans="1:63" ht="60" customHeight="1" thickBot="1" x14ac:dyDescent="0.25">
      <c r="A11" s="316">
        <v>4</v>
      </c>
      <c r="B11" s="60" t="s">
        <v>202</v>
      </c>
      <c r="C11" s="100" t="s">
        <v>314</v>
      </c>
      <c r="D11" s="317" t="s">
        <v>270</v>
      </c>
      <c r="E11" s="317" t="s">
        <v>271</v>
      </c>
      <c r="F11" s="318" t="s">
        <v>208</v>
      </c>
      <c r="G11" s="318" t="s">
        <v>209</v>
      </c>
      <c r="H11" s="319" t="s">
        <v>203</v>
      </c>
      <c r="I11" s="320">
        <v>22500000</v>
      </c>
      <c r="J11" s="321">
        <v>20534475.109999999</v>
      </c>
      <c r="K11" s="56">
        <f t="shared" si="0"/>
        <v>0.91264333822222221</v>
      </c>
      <c r="L11" s="84">
        <v>0</v>
      </c>
      <c r="M11" s="155"/>
    </row>
    <row r="12" spans="1:63" x14ac:dyDescent="0.2">
      <c r="A12" s="408" t="s">
        <v>197</v>
      </c>
      <c r="B12" s="409"/>
      <c r="C12" s="409"/>
      <c r="D12" s="409"/>
      <c r="E12" s="409"/>
      <c r="F12" s="409"/>
      <c r="G12" s="409"/>
      <c r="H12" s="409"/>
      <c r="I12" s="409"/>
      <c r="J12" s="409"/>
      <c r="K12" s="409"/>
      <c r="L12" s="409"/>
      <c r="M12" s="410"/>
    </row>
    <row r="13" spans="1:63" s="2" customFormat="1" ht="30" customHeight="1" x14ac:dyDescent="0.2">
      <c r="A13" s="303">
        <v>1</v>
      </c>
      <c r="B13" s="322" t="s">
        <v>210</v>
      </c>
      <c r="C13" s="99" t="s">
        <v>316</v>
      </c>
      <c r="D13" s="99" t="s">
        <v>270</v>
      </c>
      <c r="E13" s="99" t="s">
        <v>212</v>
      </c>
      <c r="F13" s="268" t="s">
        <v>212</v>
      </c>
      <c r="G13" s="323" t="s">
        <v>213</v>
      </c>
      <c r="H13" s="268" t="s">
        <v>216</v>
      </c>
      <c r="I13" s="299">
        <v>82500000</v>
      </c>
      <c r="J13" s="69">
        <v>3069056.4000000004</v>
      </c>
      <c r="K13" s="70">
        <f t="shared" si="0"/>
        <v>3.7200683636363641E-2</v>
      </c>
      <c r="L13" s="71">
        <v>74735.22</v>
      </c>
      <c r="M13" s="242"/>
    </row>
    <row r="14" spans="1:63" s="2" customFormat="1" ht="30" customHeight="1" thickBot="1" x14ac:dyDescent="0.25">
      <c r="A14" s="316">
        <v>2</v>
      </c>
      <c r="B14" s="324" t="s">
        <v>211</v>
      </c>
      <c r="C14" s="100" t="s">
        <v>317</v>
      </c>
      <c r="D14" s="100" t="s">
        <v>272</v>
      </c>
      <c r="E14" s="100" t="s">
        <v>212</v>
      </c>
      <c r="F14" s="325" t="s">
        <v>214</v>
      </c>
      <c r="G14" s="326" t="s">
        <v>215</v>
      </c>
      <c r="H14" s="325" t="s">
        <v>37</v>
      </c>
      <c r="I14" s="327">
        <v>1000000</v>
      </c>
      <c r="J14" s="328">
        <v>732987.55</v>
      </c>
      <c r="K14" s="56">
        <f t="shared" si="0"/>
        <v>0.73298755000000004</v>
      </c>
      <c r="L14" s="57">
        <v>0</v>
      </c>
      <c r="M14" s="155"/>
    </row>
    <row r="15" spans="1:63" x14ac:dyDescent="0.2">
      <c r="A15" s="217"/>
      <c r="B15" s="217"/>
      <c r="C15" s="217"/>
      <c r="D15" s="217"/>
      <c r="E15" s="217"/>
      <c r="F15" s="217"/>
      <c r="G15" s="217"/>
      <c r="H15" s="217"/>
      <c r="I15" s="217"/>
      <c r="J15" s="217"/>
      <c r="K15" s="217"/>
      <c r="L15" s="217"/>
      <c r="M15" s="217"/>
    </row>
    <row r="16" spans="1:63" s="43" customFormat="1" x14ac:dyDescent="0.2">
      <c r="A16" s="218"/>
      <c r="B16" s="219" t="s">
        <v>131</v>
      </c>
      <c r="C16" s="220"/>
      <c r="D16" s="220"/>
      <c r="E16" s="220"/>
      <c r="F16" s="220"/>
      <c r="G16" s="220"/>
      <c r="H16" s="220"/>
      <c r="I16" s="220"/>
      <c r="J16" s="220"/>
      <c r="K16" s="220"/>
      <c r="L16" s="220"/>
      <c r="M16" s="220"/>
      <c r="N16" s="108"/>
      <c r="O16" s="108"/>
      <c r="P16" s="108"/>
      <c r="Q16" s="108"/>
      <c r="R16" s="108"/>
      <c r="S16" s="108"/>
      <c r="T16" s="108"/>
      <c r="U16" s="108"/>
      <c r="V16" s="101"/>
      <c r="W16" s="109"/>
      <c r="X16" s="110"/>
      <c r="Y16" s="111"/>
      <c r="Z16" s="112"/>
      <c r="AA16" s="113"/>
      <c r="AB16" s="113"/>
      <c r="AC16" s="42"/>
      <c r="AD16" s="42"/>
      <c r="AE16" s="42"/>
      <c r="AF16" s="42"/>
      <c r="AG16" s="42"/>
      <c r="AH16" s="42"/>
      <c r="AI16" s="42"/>
      <c r="AJ16" s="42"/>
      <c r="AK16" s="42"/>
      <c r="AL16" s="42"/>
      <c r="AM16" s="42"/>
      <c r="AN16" s="42"/>
      <c r="AO16" s="42"/>
      <c r="AP16" s="42"/>
      <c r="AQ16" s="42"/>
      <c r="AR16" s="42"/>
      <c r="AS16" s="42"/>
      <c r="AT16" s="42"/>
      <c r="AU16" s="42"/>
      <c r="AV16" s="42"/>
      <c r="AW16" s="42"/>
      <c r="AX16" s="42"/>
      <c r="AY16" s="42"/>
      <c r="AZ16" s="42"/>
      <c r="BA16" s="42"/>
      <c r="BB16" s="42"/>
      <c r="BC16" s="42"/>
      <c r="BD16" s="42"/>
      <c r="BE16" s="42"/>
      <c r="BF16" s="42"/>
      <c r="BG16" s="42"/>
      <c r="BH16" s="42"/>
      <c r="BI16" s="42"/>
      <c r="BJ16" s="42"/>
      <c r="BK16" s="42"/>
    </row>
    <row r="17" spans="1:250" s="59" customFormat="1" ht="16.899999999999999" customHeight="1" x14ac:dyDescent="0.2">
      <c r="A17" s="256" t="s">
        <v>87</v>
      </c>
      <c r="B17" s="271" t="s">
        <v>226</v>
      </c>
      <c r="C17" s="272"/>
      <c r="D17" s="273"/>
      <c r="E17" s="274"/>
      <c r="F17" s="274"/>
      <c r="G17" s="221"/>
      <c r="H17" s="221"/>
      <c r="I17" s="221"/>
      <c r="J17" s="221"/>
      <c r="K17" s="221"/>
      <c r="L17" s="221"/>
      <c r="M17" s="221"/>
      <c r="N17" s="114"/>
      <c r="O17" s="114"/>
      <c r="P17" s="132"/>
      <c r="Q17" s="114"/>
      <c r="R17" s="132"/>
      <c r="S17" s="114"/>
      <c r="T17" s="114"/>
      <c r="U17" s="114"/>
      <c r="V17" s="114"/>
      <c r="W17" s="114"/>
      <c r="X17" s="115"/>
      <c r="Y17" s="1"/>
      <c r="Z17" s="116"/>
      <c r="AA17" s="116"/>
      <c r="AB17" s="116"/>
      <c r="AC17" s="42"/>
      <c r="AD17" s="42"/>
      <c r="AE17" s="42"/>
      <c r="AF17" s="42"/>
      <c r="AG17" s="42"/>
      <c r="AH17" s="42"/>
      <c r="AI17" s="42"/>
      <c r="AJ17" s="42"/>
      <c r="AK17" s="42"/>
      <c r="AL17" s="42"/>
      <c r="AM17" s="42"/>
      <c r="AN17" s="42"/>
      <c r="AO17" s="42"/>
      <c r="AP17" s="42"/>
      <c r="AQ17" s="42"/>
      <c r="AR17" s="42"/>
      <c r="AS17" s="42"/>
      <c r="AT17" s="42"/>
      <c r="AU17" s="42"/>
      <c r="AV17" s="42"/>
      <c r="AW17" s="42"/>
      <c r="AX17" s="42"/>
      <c r="AY17" s="42"/>
      <c r="AZ17" s="42"/>
      <c r="BA17" s="42"/>
      <c r="BB17" s="42"/>
      <c r="BC17" s="42"/>
      <c r="BD17" s="42"/>
      <c r="BE17" s="42"/>
      <c r="BF17" s="42"/>
      <c r="BG17" s="42"/>
      <c r="BH17" s="42"/>
      <c r="BI17" s="42"/>
      <c r="BJ17" s="42"/>
      <c r="BK17" s="42"/>
      <c r="BL17" s="43"/>
      <c r="BM17" s="43"/>
      <c r="BN17" s="43"/>
      <c r="BO17" s="43"/>
      <c r="BP17" s="43"/>
      <c r="BQ17" s="43"/>
      <c r="BR17" s="43"/>
      <c r="BS17" s="43"/>
      <c r="BT17" s="43"/>
      <c r="BU17" s="43"/>
      <c r="BV17" s="43"/>
      <c r="BW17" s="43"/>
      <c r="BX17" s="43"/>
      <c r="BY17" s="43"/>
      <c r="BZ17" s="43"/>
      <c r="CA17" s="43"/>
      <c r="CB17" s="43"/>
      <c r="CC17" s="43"/>
      <c r="CD17" s="43"/>
      <c r="CE17" s="43"/>
      <c r="CF17" s="43"/>
      <c r="CG17" s="43"/>
      <c r="CH17" s="43"/>
      <c r="CI17" s="43"/>
      <c r="CJ17" s="43"/>
      <c r="CK17" s="43"/>
      <c r="CL17" s="43"/>
      <c r="CM17" s="43"/>
      <c r="CN17" s="43"/>
      <c r="CO17" s="43"/>
      <c r="CP17" s="43"/>
      <c r="CQ17" s="43"/>
      <c r="CR17" s="43"/>
      <c r="CS17" s="43"/>
      <c r="CT17" s="43"/>
      <c r="CU17" s="43"/>
      <c r="CV17" s="43"/>
      <c r="CW17" s="43"/>
      <c r="CX17" s="43"/>
      <c r="CY17" s="43"/>
      <c r="CZ17" s="43"/>
      <c r="DA17" s="43"/>
      <c r="DB17" s="43"/>
      <c r="DC17" s="43"/>
      <c r="DD17" s="43"/>
      <c r="DE17" s="43"/>
      <c r="DF17" s="43"/>
      <c r="DG17" s="43"/>
      <c r="DH17" s="43"/>
      <c r="DI17" s="43"/>
      <c r="DJ17" s="43"/>
      <c r="DK17" s="43"/>
      <c r="DL17" s="43"/>
      <c r="DM17" s="43"/>
      <c r="DN17" s="43"/>
      <c r="DO17" s="43"/>
      <c r="DP17" s="43"/>
      <c r="DQ17" s="43"/>
      <c r="DR17" s="43"/>
      <c r="DS17" s="43"/>
      <c r="DT17" s="43"/>
      <c r="DU17" s="43"/>
      <c r="DV17" s="43"/>
      <c r="DW17" s="43"/>
      <c r="DX17" s="43"/>
      <c r="DY17" s="43"/>
      <c r="DZ17" s="43"/>
      <c r="EA17" s="43"/>
      <c r="EB17" s="43"/>
      <c r="EC17" s="43"/>
      <c r="ED17" s="43"/>
      <c r="EE17" s="43"/>
      <c r="EF17" s="43"/>
      <c r="EG17" s="43"/>
      <c r="EH17" s="43"/>
      <c r="EI17" s="43"/>
      <c r="EJ17" s="43"/>
      <c r="EK17" s="43"/>
      <c r="EL17" s="43"/>
      <c r="EM17" s="43"/>
      <c r="EN17" s="43"/>
      <c r="EO17" s="43"/>
      <c r="EP17" s="43"/>
      <c r="EQ17" s="43"/>
      <c r="ER17" s="43"/>
      <c r="ES17" s="43"/>
      <c r="ET17" s="43"/>
      <c r="EU17" s="43"/>
      <c r="EV17" s="43"/>
      <c r="EW17" s="43"/>
      <c r="EX17" s="43"/>
      <c r="EY17" s="43"/>
      <c r="EZ17" s="43"/>
      <c r="FA17" s="43"/>
      <c r="FB17" s="43"/>
      <c r="FC17" s="43"/>
      <c r="FD17" s="43"/>
      <c r="FE17" s="43"/>
      <c r="FF17" s="43"/>
      <c r="FG17" s="43"/>
      <c r="FH17" s="43"/>
      <c r="FI17" s="43"/>
      <c r="FJ17" s="43"/>
      <c r="FK17" s="43"/>
      <c r="FL17" s="43"/>
      <c r="FM17" s="43"/>
      <c r="FN17" s="43"/>
      <c r="FO17" s="43"/>
      <c r="FP17" s="43"/>
      <c r="FQ17" s="43"/>
      <c r="FR17" s="43"/>
      <c r="FS17" s="43"/>
      <c r="FT17" s="43"/>
      <c r="FU17" s="43"/>
      <c r="FV17" s="43"/>
      <c r="FW17" s="43"/>
      <c r="FX17" s="43"/>
      <c r="FY17" s="43"/>
      <c r="FZ17" s="43"/>
      <c r="GA17" s="43"/>
      <c r="GB17" s="43"/>
      <c r="GC17" s="43"/>
      <c r="GD17" s="43"/>
      <c r="GE17" s="43"/>
      <c r="GF17" s="43"/>
      <c r="GG17" s="43"/>
      <c r="GH17" s="43"/>
      <c r="GI17" s="43"/>
      <c r="GJ17" s="43"/>
      <c r="GK17" s="43"/>
      <c r="GL17" s="43"/>
      <c r="GM17" s="43"/>
      <c r="GN17" s="43"/>
      <c r="GO17" s="43"/>
      <c r="GP17" s="43"/>
      <c r="GQ17" s="43"/>
      <c r="GR17" s="43"/>
      <c r="GS17" s="43"/>
      <c r="GT17" s="43"/>
      <c r="GU17" s="43"/>
      <c r="GV17" s="43"/>
      <c r="GW17" s="43"/>
      <c r="GX17" s="43"/>
      <c r="GY17" s="43"/>
      <c r="GZ17" s="43"/>
      <c r="HA17" s="43"/>
      <c r="HB17" s="43"/>
      <c r="HC17" s="43"/>
      <c r="HD17" s="43"/>
      <c r="HE17" s="43"/>
      <c r="HF17" s="43"/>
      <c r="HG17" s="43"/>
      <c r="HH17" s="43"/>
      <c r="HI17" s="43"/>
      <c r="HJ17" s="43"/>
      <c r="HK17" s="43"/>
      <c r="HL17" s="43"/>
      <c r="HM17" s="43"/>
      <c r="HN17" s="43"/>
      <c r="HO17" s="43"/>
      <c r="HP17" s="43"/>
      <c r="HQ17" s="43"/>
      <c r="HR17" s="43"/>
      <c r="HS17" s="43"/>
      <c r="HT17" s="43"/>
      <c r="HU17" s="43"/>
      <c r="HV17" s="43"/>
      <c r="HW17" s="43"/>
      <c r="HX17" s="43"/>
      <c r="HY17" s="43"/>
      <c r="HZ17" s="43"/>
      <c r="IA17" s="43"/>
      <c r="IB17" s="43"/>
      <c r="IC17" s="43"/>
      <c r="ID17" s="43"/>
      <c r="IE17" s="43"/>
      <c r="IF17" s="43"/>
      <c r="IG17" s="43"/>
      <c r="IH17" s="43"/>
      <c r="II17" s="43"/>
      <c r="IJ17" s="43"/>
      <c r="IK17" s="43"/>
      <c r="IL17" s="43"/>
      <c r="IM17" s="43"/>
      <c r="IN17" s="43"/>
      <c r="IO17" s="43"/>
      <c r="IP17" s="43"/>
    </row>
    <row r="18" spans="1:250" x14ac:dyDescent="0.2">
      <c r="A18" s="217"/>
      <c r="B18" s="217"/>
      <c r="C18" s="217"/>
      <c r="D18" s="217"/>
      <c r="E18" s="217"/>
      <c r="F18" s="217"/>
      <c r="G18" s="217"/>
      <c r="H18" s="217"/>
      <c r="I18" s="217"/>
      <c r="J18" s="217"/>
      <c r="K18" s="217"/>
      <c r="L18" s="217"/>
      <c r="M18" s="217"/>
    </row>
    <row r="19" spans="1:250" x14ac:dyDescent="0.2">
      <c r="A19" s="217"/>
      <c r="B19" s="217"/>
      <c r="C19" s="217"/>
      <c r="D19" s="217"/>
      <c r="E19" s="217"/>
      <c r="F19" s="217"/>
      <c r="G19" s="217"/>
      <c r="H19" s="217"/>
      <c r="I19" s="217"/>
      <c r="J19" s="217"/>
      <c r="K19" s="217"/>
      <c r="L19" s="217"/>
      <c r="M19" s="217"/>
    </row>
    <row r="20" spans="1:250" x14ac:dyDescent="0.2">
      <c r="A20" s="217"/>
      <c r="B20" s="217"/>
      <c r="C20" s="217"/>
      <c r="D20" s="217"/>
      <c r="E20" s="217"/>
      <c r="F20" s="217"/>
      <c r="G20" s="217"/>
      <c r="H20" s="217"/>
      <c r="I20" s="217"/>
      <c r="J20" s="217"/>
      <c r="K20" s="217"/>
      <c r="L20" s="217"/>
      <c r="M20" s="217"/>
    </row>
    <row r="21" spans="1:250" x14ac:dyDescent="0.2">
      <c r="A21" s="217"/>
      <c r="B21" s="217"/>
      <c r="C21" s="217"/>
      <c r="D21" s="217"/>
      <c r="E21" s="217"/>
      <c r="F21" s="217"/>
      <c r="G21" s="217"/>
      <c r="H21" s="217"/>
      <c r="I21" s="217"/>
      <c r="J21" s="217"/>
      <c r="K21" s="217"/>
      <c r="L21" s="217"/>
      <c r="M21" s="217"/>
    </row>
    <row r="22" spans="1:250" x14ac:dyDescent="0.2">
      <c r="A22" s="217"/>
      <c r="B22" s="217"/>
      <c r="C22" s="217"/>
      <c r="D22" s="217"/>
      <c r="E22" s="217"/>
      <c r="F22" s="217"/>
      <c r="G22" s="217"/>
      <c r="H22" s="217"/>
      <c r="I22" s="217"/>
      <c r="J22" s="217"/>
      <c r="K22" s="217"/>
      <c r="L22" s="217"/>
      <c r="M22" s="217"/>
    </row>
    <row r="23" spans="1:250" x14ac:dyDescent="0.2">
      <c r="A23" s="217"/>
      <c r="B23" s="217"/>
      <c r="C23" s="217"/>
      <c r="D23" s="217"/>
      <c r="E23" s="217"/>
      <c r="F23" s="217"/>
      <c r="G23" s="217"/>
      <c r="H23" s="217"/>
      <c r="I23" s="217"/>
      <c r="J23" s="217"/>
      <c r="K23" s="217"/>
      <c r="L23" s="217"/>
      <c r="M23" s="217"/>
    </row>
  </sheetData>
  <mergeCells count="15">
    <mergeCell ref="A4:M4"/>
    <mergeCell ref="A12:M12"/>
    <mergeCell ref="F7:F10"/>
    <mergeCell ref="G7:G10"/>
    <mergeCell ref="A1:M1"/>
    <mergeCell ref="A2:A3"/>
    <mergeCell ref="B2:B3"/>
    <mergeCell ref="D2:G2"/>
    <mergeCell ref="H2:H3"/>
    <mergeCell ref="I2:K2"/>
    <mergeCell ref="L2:L3"/>
    <mergeCell ref="M2:M3"/>
    <mergeCell ref="D7:D10"/>
    <mergeCell ref="E7:E10"/>
    <mergeCell ref="C7:C10"/>
  </mergeCells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"/>
  <sheetViews>
    <sheetView workbookViewId="0">
      <pane ySplit="3" topLeftCell="A4" activePane="bottomLeft" state="frozen"/>
      <selection pane="bottomLeft" activeCell="J3" sqref="J3:K3"/>
    </sheetView>
  </sheetViews>
  <sheetFormatPr defaultRowHeight="15" x14ac:dyDescent="0.25"/>
  <cols>
    <col min="1" max="1" width="4" customWidth="1"/>
    <col min="2" max="2" width="34.7109375" customWidth="1"/>
    <col min="3" max="7" width="12" customWidth="1"/>
    <col min="8" max="8" width="6.7109375" customWidth="1"/>
    <col min="9" max="10" width="14.7109375" customWidth="1"/>
    <col min="11" max="11" width="9.7109375" customWidth="1"/>
    <col min="12" max="13" width="14.7109375" customWidth="1"/>
  </cols>
  <sheetData>
    <row r="1" spans="1:13" s="1" customFormat="1" ht="15.75" customHeight="1" thickBot="1" x14ac:dyDescent="0.25">
      <c r="A1" s="428" t="s">
        <v>40</v>
      </c>
      <c r="B1" s="429"/>
      <c r="C1" s="429"/>
      <c r="D1" s="429"/>
      <c r="E1" s="429"/>
      <c r="F1" s="429"/>
      <c r="G1" s="429"/>
      <c r="H1" s="429"/>
      <c r="I1" s="429"/>
      <c r="J1" s="429"/>
      <c r="K1" s="429"/>
      <c r="L1" s="429"/>
      <c r="M1" s="430"/>
    </row>
    <row r="2" spans="1:13" s="1" customFormat="1" ht="15.75" customHeight="1" thickBot="1" x14ac:dyDescent="0.25">
      <c r="A2" s="438" t="s">
        <v>11</v>
      </c>
      <c r="B2" s="411" t="s">
        <v>0</v>
      </c>
      <c r="C2" s="390"/>
      <c r="D2" s="433" t="s">
        <v>1</v>
      </c>
      <c r="E2" s="434"/>
      <c r="F2" s="434"/>
      <c r="G2" s="435"/>
      <c r="H2" s="411" t="s">
        <v>2</v>
      </c>
      <c r="I2" s="433" t="s">
        <v>3</v>
      </c>
      <c r="J2" s="434"/>
      <c r="K2" s="435"/>
      <c r="L2" s="436" t="s">
        <v>359</v>
      </c>
      <c r="M2" s="431" t="s">
        <v>10</v>
      </c>
    </row>
    <row r="3" spans="1:13" s="1" customFormat="1" ht="45" customHeight="1" thickBot="1" x14ac:dyDescent="0.25">
      <c r="A3" s="439"/>
      <c r="B3" s="412"/>
      <c r="C3" s="391" t="s">
        <v>4</v>
      </c>
      <c r="D3" s="167" t="s">
        <v>5</v>
      </c>
      <c r="E3" s="168" t="s">
        <v>9</v>
      </c>
      <c r="F3" s="391" t="s">
        <v>6</v>
      </c>
      <c r="G3" s="169" t="s">
        <v>7</v>
      </c>
      <c r="H3" s="412"/>
      <c r="I3" s="391" t="s">
        <v>8</v>
      </c>
      <c r="J3" s="170" t="s">
        <v>370</v>
      </c>
      <c r="K3" s="402" t="s">
        <v>371</v>
      </c>
      <c r="L3" s="437"/>
      <c r="M3" s="432"/>
    </row>
    <row r="4" spans="1:13" x14ac:dyDescent="0.25">
      <c r="A4" s="408" t="s">
        <v>217</v>
      </c>
      <c r="B4" s="409"/>
      <c r="C4" s="409"/>
      <c r="D4" s="409"/>
      <c r="E4" s="409"/>
      <c r="F4" s="409"/>
      <c r="G4" s="409"/>
      <c r="H4" s="409"/>
      <c r="I4" s="409"/>
      <c r="J4" s="409"/>
      <c r="K4" s="409"/>
      <c r="L4" s="409"/>
      <c r="M4" s="410"/>
    </row>
    <row r="5" spans="1:13" ht="18.75" customHeight="1" thickBot="1" x14ac:dyDescent="0.3">
      <c r="A5" s="215">
        <v>1</v>
      </c>
      <c r="B5" s="329" t="s">
        <v>218</v>
      </c>
      <c r="C5" s="330" t="s">
        <v>247</v>
      </c>
      <c r="D5" s="330" t="s">
        <v>334</v>
      </c>
      <c r="E5" s="330" t="s">
        <v>262</v>
      </c>
      <c r="F5" s="235" t="s">
        <v>83</v>
      </c>
      <c r="G5" s="235" t="s">
        <v>220</v>
      </c>
      <c r="H5" s="331" t="s">
        <v>219</v>
      </c>
      <c r="I5" s="332">
        <v>11600000</v>
      </c>
      <c r="J5" s="89">
        <v>0</v>
      </c>
      <c r="K5" s="56">
        <f t="shared" ref="K5" si="0">J5/I5</f>
        <v>0</v>
      </c>
      <c r="L5" s="90">
        <v>0</v>
      </c>
      <c r="M5" s="216"/>
    </row>
    <row r="6" spans="1:13" s="3" customFormat="1" x14ac:dyDescent="0.25">
      <c r="A6" s="23"/>
      <c r="B6" s="63"/>
      <c r="F6" s="33"/>
      <c r="G6" s="33"/>
      <c r="H6" s="20"/>
      <c r="I6" s="34"/>
      <c r="J6" s="22"/>
      <c r="K6" s="21"/>
      <c r="L6" s="22"/>
    </row>
    <row r="7" spans="1:13" s="3" customFormat="1" ht="30" customHeight="1" x14ac:dyDescent="0.25">
      <c r="A7" s="23"/>
      <c r="B7" s="63"/>
      <c r="F7" s="33"/>
      <c r="G7" s="33"/>
      <c r="H7" s="20"/>
      <c r="I7" s="34"/>
      <c r="J7" s="22"/>
      <c r="K7" s="21"/>
      <c r="L7" s="31"/>
    </row>
  </sheetData>
  <mergeCells count="9">
    <mergeCell ref="A4:M4"/>
    <mergeCell ref="A1:M1"/>
    <mergeCell ref="A2:A3"/>
    <mergeCell ref="B2:B3"/>
    <mergeCell ref="D2:G2"/>
    <mergeCell ref="H2:H3"/>
    <mergeCell ref="I2:K2"/>
    <mergeCell ref="L2:L3"/>
    <mergeCell ref="M2:M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1</vt:i4>
      </vt:variant>
    </vt:vector>
  </HeadingPairs>
  <TitlesOfParts>
    <vt:vector size="12" baseType="lpstr">
      <vt:lpstr>WB</vt:lpstr>
      <vt:lpstr>EIB </vt:lpstr>
      <vt:lpstr>EBRD</vt:lpstr>
      <vt:lpstr>CEB</vt:lpstr>
      <vt:lpstr>IFAD</vt:lpstr>
      <vt:lpstr>OPEC</vt:lpstr>
      <vt:lpstr>KfW</vt:lpstr>
      <vt:lpstr>SFD</vt:lpstr>
      <vt:lpstr>KFAD</vt:lpstr>
      <vt:lpstr>JICA</vt:lpstr>
      <vt:lpstr>EU MA pomoć</vt:lpstr>
      <vt:lpstr>CEB!Print_Area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Biljana Tabaković</dc:creator>
  <cp:lastModifiedBy>Namik Bukvić</cp:lastModifiedBy>
  <cp:lastPrinted>2022-03-28T10:09:25Z</cp:lastPrinted>
  <dcterms:created xsi:type="dcterms:W3CDTF">2021-11-29T12:44:10Z</dcterms:created>
  <dcterms:modified xsi:type="dcterms:W3CDTF">2022-06-15T08:30:15Z</dcterms:modified>
</cp:coreProperties>
</file>